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240" windowWidth="15210" windowHeight="4860"/>
  </bookViews>
  <sheets>
    <sheet name="Proyeccion Nuevos Valores Asegu" sheetId="3" r:id="rId1"/>
  </sheets>
  <definedNames>
    <definedName name="_xlnm.Print_Area" localSheetId="0">'Proyeccion Nuevos Valores Asegu'!$A$1:$E$25</definedName>
  </definedNames>
  <calcPr calcId="145621"/>
</workbook>
</file>

<file path=xl/calcChain.xml><?xml version="1.0" encoding="utf-8"?>
<calcChain xmlns="http://schemas.openxmlformats.org/spreadsheetml/2006/main">
  <c r="C23" i="3" l="1"/>
  <c r="B11" i="3"/>
  <c r="B9" i="3"/>
  <c r="B8" i="3"/>
  <c r="B7" i="3"/>
  <c r="B6" i="3"/>
  <c r="B4" i="3"/>
  <c r="B5" i="3" l="1"/>
  <c r="B23" i="3"/>
  <c r="B14" i="3" l="1"/>
  <c r="B15" i="3" l="1"/>
  <c r="C25" i="3" l="1"/>
  <c r="B25" i="3"/>
</calcChain>
</file>

<file path=xl/sharedStrings.xml><?xml version="1.0" encoding="utf-8"?>
<sst xmlns="http://schemas.openxmlformats.org/spreadsheetml/2006/main" count="26" uniqueCount="25">
  <si>
    <t>RAMO</t>
  </si>
  <si>
    <t>VALORES ASEGURADOS</t>
  </si>
  <si>
    <t>1, Edificios</t>
  </si>
  <si>
    <t>2, Adecuacion norma sismoresistencia 20%</t>
  </si>
  <si>
    <t>3. Muebles y enseres y contenido en general</t>
  </si>
  <si>
    <t>4, Maquinaria y Equipo</t>
  </si>
  <si>
    <t>5. Equipo Electrico</t>
  </si>
  <si>
    <t>6. Equipos Moviles y Poratiles Unidades Moviles</t>
  </si>
  <si>
    <t>7, Dineros</t>
  </si>
  <si>
    <t>8, Bienes de Arte y Cultura</t>
  </si>
  <si>
    <t>TOTAL PROGRAMA DE SEGUROS</t>
  </si>
  <si>
    <t>SUBTOTAL TODO RIESGO DAÑO MATERIAL</t>
  </si>
  <si>
    <t>SUBTOTAL DEMAS POLIZAS</t>
  </si>
  <si>
    <t>Indice Variable del 5% (1, 3, 4, 5 Y 8)</t>
  </si>
  <si>
    <t>9. Vehiculos en Reposo</t>
  </si>
  <si>
    <t>10. Cobertura para nuevos bienes que se incluiran durante la vigencia de la póliza</t>
  </si>
  <si>
    <t xml:space="preserve">CUADRO ESTIMATIVO DE PRIMAS PROGRAMA DE SEGUROS
UNIVERSIDAD DISTRITAL
</t>
  </si>
  <si>
    <t>PROYECCION PRIMA ANUAL CON IVA MAYO 16 DE 2015 A MAYO 16 DE 2016</t>
  </si>
  <si>
    <t>11. RESPONSABILIDAD Civil Extracontractual</t>
  </si>
  <si>
    <t>12. MANEJO</t>
  </si>
  <si>
    <t xml:space="preserve">13. AUTOMÓVILES </t>
  </si>
  <si>
    <t>15. Servidores Publicos</t>
  </si>
  <si>
    <t>13.1. Cobertura para nuevos Vehículos que se incluiran durante la vigencia de la póliza</t>
  </si>
  <si>
    <t>16. SOAT 4 vehículos</t>
  </si>
  <si>
    <t>14 Infidelidad y Riesgos Financieros $2.000.000.000 / $4.000.000.000 Evento - 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</si>
</sst>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164" formatCode="&quot;$&quot;\ #,##0"/>
    <numFmt numFmtId="165" formatCode="#,##0.000"/>
    <numFmt numFmtId="166" formatCode="_ &quot;$&quot;\ * #,##0_ ;_ &quot;$&quot;\ * \-#,##0_ ;_ &quot;$&quot;\ * &quot;-&quot;??_ ;_ @_ "/>
    <numFmt numFmtId="167" formatCode="_ &quot;$&quot;\ * #,##0.00_ ;_ &quot;$&quot;\ * \-#,##0.00_ ;_ &quot;$&quot;\ * &quot;-&quot;??_ ;_ @_ "/>
    <numFmt numFmtId="168" formatCode="_ [$€-2]\ * #,##0.00_ ;_ [$€-2]\ * \-#,##0.00_ ;_ [$€-2]\ * &quot;-&quot;??_ "/>
    <numFmt numFmtId="169" formatCode="_-* #,##0.00\ _€_-;\-* #,##0.00\ _€_-;_-* &quot;-&quot;??\ _€_-;_-@_-"/>
  </numFmts>
  <fonts count="7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4"/>
    <xf numFmtId="0" fontId="4" fillId="0" borderId="3" xfId="4" applyFont="1" applyBorder="1" applyAlignment="1">
      <alignment horizontal="left"/>
    </xf>
    <xf numFmtId="164" fontId="4" fillId="0" borderId="4" xfId="4" applyNumberFormat="1" applyFont="1" applyBorder="1"/>
    <xf numFmtId="165" fontId="4" fillId="0" borderId="3" xfId="4" applyNumberFormat="1" applyFont="1" applyBorder="1" applyAlignment="1">
      <alignment horizontal="center"/>
    </xf>
    <xf numFmtId="166" fontId="4" fillId="0" borderId="3" xfId="5" applyNumberFormat="1" applyFont="1" applyFill="1" applyBorder="1" applyAlignment="1">
      <alignment horizontal="right" vertical="center" wrapText="1"/>
    </xf>
    <xf numFmtId="3" fontId="4" fillId="0" borderId="3" xfId="4" applyNumberFormat="1" applyFont="1" applyBorder="1" applyAlignment="1">
      <alignment horizontal="center"/>
    </xf>
    <xf numFmtId="164" fontId="4" fillId="0" borderId="3" xfId="4" applyNumberFormat="1" applyFont="1" applyBorder="1"/>
    <xf numFmtId="0" fontId="6" fillId="2" borderId="1" xfId="4" applyFont="1" applyFill="1" applyBorder="1" applyAlignment="1">
      <alignment horizontal="center" vertical="center" wrapText="1"/>
    </xf>
    <xf numFmtId="164" fontId="6" fillId="2" borderId="1" xfId="5" applyNumberFormat="1" applyFont="1" applyFill="1" applyBorder="1" applyAlignment="1">
      <alignment vertical="center"/>
    </xf>
    <xf numFmtId="3" fontId="6" fillId="2" borderId="1" xfId="5" applyNumberFormat="1" applyFont="1" applyFill="1" applyBorder="1" applyAlignment="1">
      <alignment horizontal="right" vertical="center"/>
    </xf>
    <xf numFmtId="166" fontId="6" fillId="2" borderId="1" xfId="5" applyNumberFormat="1" applyFont="1" applyFill="1" applyBorder="1" applyAlignment="1">
      <alignment vertical="center"/>
    </xf>
    <xf numFmtId="164" fontId="3" fillId="0" borderId="0" xfId="4" applyNumberFormat="1"/>
    <xf numFmtId="0" fontId="4" fillId="0" borderId="4" xfId="4" applyFont="1" applyBorder="1" applyAlignment="1">
      <alignment horizontal="left"/>
    </xf>
    <xf numFmtId="165" fontId="4" fillId="0" borderId="4" xfId="4" applyNumberFormat="1" applyFont="1" applyBorder="1" applyAlignment="1">
      <alignment horizontal="center"/>
    </xf>
    <xf numFmtId="0" fontId="4" fillId="0" borderId="3" xfId="4" applyFont="1" applyBorder="1" applyAlignment="1">
      <alignment vertical="center" wrapText="1"/>
    </xf>
    <xf numFmtId="0" fontId="4" fillId="0" borderId="7" xfId="4" applyFont="1" applyBorder="1" applyAlignment="1">
      <alignment horizontal="left"/>
    </xf>
    <xf numFmtId="164" fontId="4" fillId="0" borderId="7" xfId="4" applyNumberFormat="1" applyFont="1" applyBorder="1"/>
    <xf numFmtId="166" fontId="4" fillId="0" borderId="7" xfId="5" applyNumberFormat="1" applyFont="1" applyFill="1" applyBorder="1" applyAlignment="1">
      <alignment horizontal="right" vertical="center" wrapText="1"/>
    </xf>
    <xf numFmtId="0" fontId="4" fillId="0" borderId="3" xfId="4" applyFont="1" applyBorder="1" applyAlignment="1">
      <alignment horizontal="left" wrapText="1"/>
    </xf>
    <xf numFmtId="166" fontId="3" fillId="0" borderId="0" xfId="4" applyNumberFormat="1"/>
    <xf numFmtId="0" fontId="2" fillId="2" borderId="2" xfId="4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3" borderId="2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0">
    <cellStyle name="Estilo 1" xfId="3"/>
    <cellStyle name="Euro" xfId="8"/>
    <cellStyle name="Millares 2" xfId="9"/>
    <cellStyle name="Moneda 2" xfId="2"/>
    <cellStyle name="Moneda 2 2" xfId="7"/>
    <cellStyle name="Moneda 3" xfId="5"/>
    <cellStyle name="Normal" xfId="0" builtinId="0"/>
    <cellStyle name="Normal 2" xfId="1"/>
    <cellStyle name="Normal 3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76200</xdr:rowOff>
    </xdr:from>
    <xdr:to>
      <xdr:col>0</xdr:col>
      <xdr:colOff>742950</xdr:colOff>
      <xdr:row>0</xdr:row>
      <xdr:rowOff>304800</xdr:rowOff>
    </xdr:to>
    <xdr:pic>
      <xdr:nvPicPr>
        <xdr:cNvPr id="3" name="Picture 8" descr="aon_logo_no_clear_space_red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zoomScaleSheetLayoutView="100" workbookViewId="0">
      <selection activeCell="G19" sqref="G19"/>
    </sheetView>
  </sheetViews>
  <sheetFormatPr baseColWidth="10" defaultRowHeight="12.75" x14ac:dyDescent="0.2"/>
  <cols>
    <col min="1" max="1" width="59.33203125" style="1" customWidth="1"/>
    <col min="2" max="2" width="24" style="12" customWidth="1"/>
    <col min="3" max="3" width="33.6640625" style="1" customWidth="1"/>
    <col min="4" max="4" width="16.33203125" style="1" bestFit="1" customWidth="1"/>
    <col min="5" max="235" width="12" style="1"/>
    <col min="236" max="236" width="51.5" style="1" bestFit="1" customWidth="1"/>
    <col min="237" max="237" width="40.33203125" style="1" customWidth="1"/>
    <col min="238" max="238" width="27.1640625" style="1" bestFit="1" customWidth="1"/>
    <col min="239" max="239" width="20.83203125" style="1" customWidth="1"/>
    <col min="240" max="240" width="12" style="1"/>
    <col min="241" max="242" width="15" style="1" bestFit="1" customWidth="1"/>
    <col min="243" max="491" width="12" style="1"/>
    <col min="492" max="492" width="51.5" style="1" bestFit="1" customWidth="1"/>
    <col min="493" max="493" width="40.33203125" style="1" customWidth="1"/>
    <col min="494" max="494" width="27.1640625" style="1" bestFit="1" customWidth="1"/>
    <col min="495" max="495" width="20.83203125" style="1" customWidth="1"/>
    <col min="496" max="496" width="12" style="1"/>
    <col min="497" max="498" width="15" style="1" bestFit="1" customWidth="1"/>
    <col min="499" max="747" width="12" style="1"/>
    <col min="748" max="748" width="51.5" style="1" bestFit="1" customWidth="1"/>
    <col min="749" max="749" width="40.33203125" style="1" customWidth="1"/>
    <col min="750" max="750" width="27.1640625" style="1" bestFit="1" customWidth="1"/>
    <col min="751" max="751" width="20.83203125" style="1" customWidth="1"/>
    <col min="752" max="752" width="12" style="1"/>
    <col min="753" max="754" width="15" style="1" bestFit="1" customWidth="1"/>
    <col min="755" max="1003" width="12" style="1"/>
    <col min="1004" max="1004" width="51.5" style="1" bestFit="1" customWidth="1"/>
    <col min="1005" max="1005" width="40.33203125" style="1" customWidth="1"/>
    <col min="1006" max="1006" width="27.1640625" style="1" bestFit="1" customWidth="1"/>
    <col min="1007" max="1007" width="20.83203125" style="1" customWidth="1"/>
    <col min="1008" max="1008" width="12" style="1"/>
    <col min="1009" max="1010" width="15" style="1" bestFit="1" customWidth="1"/>
    <col min="1011" max="1259" width="12" style="1"/>
    <col min="1260" max="1260" width="51.5" style="1" bestFit="1" customWidth="1"/>
    <col min="1261" max="1261" width="40.33203125" style="1" customWidth="1"/>
    <col min="1262" max="1262" width="27.1640625" style="1" bestFit="1" customWidth="1"/>
    <col min="1263" max="1263" width="20.83203125" style="1" customWidth="1"/>
    <col min="1264" max="1264" width="12" style="1"/>
    <col min="1265" max="1266" width="15" style="1" bestFit="1" customWidth="1"/>
    <col min="1267" max="1515" width="12" style="1"/>
    <col min="1516" max="1516" width="51.5" style="1" bestFit="1" customWidth="1"/>
    <col min="1517" max="1517" width="40.33203125" style="1" customWidth="1"/>
    <col min="1518" max="1518" width="27.1640625" style="1" bestFit="1" customWidth="1"/>
    <col min="1519" max="1519" width="20.83203125" style="1" customWidth="1"/>
    <col min="1520" max="1520" width="12" style="1"/>
    <col min="1521" max="1522" width="15" style="1" bestFit="1" customWidth="1"/>
    <col min="1523" max="1771" width="12" style="1"/>
    <col min="1772" max="1772" width="51.5" style="1" bestFit="1" customWidth="1"/>
    <col min="1773" max="1773" width="40.33203125" style="1" customWidth="1"/>
    <col min="1774" max="1774" width="27.1640625" style="1" bestFit="1" customWidth="1"/>
    <col min="1775" max="1775" width="20.83203125" style="1" customWidth="1"/>
    <col min="1776" max="1776" width="12" style="1"/>
    <col min="1777" max="1778" width="15" style="1" bestFit="1" customWidth="1"/>
    <col min="1779" max="2027" width="12" style="1"/>
    <col min="2028" max="2028" width="51.5" style="1" bestFit="1" customWidth="1"/>
    <col min="2029" max="2029" width="40.33203125" style="1" customWidth="1"/>
    <col min="2030" max="2030" width="27.1640625" style="1" bestFit="1" customWidth="1"/>
    <col min="2031" max="2031" width="20.83203125" style="1" customWidth="1"/>
    <col min="2032" max="2032" width="12" style="1"/>
    <col min="2033" max="2034" width="15" style="1" bestFit="1" customWidth="1"/>
    <col min="2035" max="2283" width="12" style="1"/>
    <col min="2284" max="2284" width="51.5" style="1" bestFit="1" customWidth="1"/>
    <col min="2285" max="2285" width="40.33203125" style="1" customWidth="1"/>
    <col min="2286" max="2286" width="27.1640625" style="1" bestFit="1" customWidth="1"/>
    <col min="2287" max="2287" width="20.83203125" style="1" customWidth="1"/>
    <col min="2288" max="2288" width="12" style="1"/>
    <col min="2289" max="2290" width="15" style="1" bestFit="1" customWidth="1"/>
    <col min="2291" max="2539" width="12" style="1"/>
    <col min="2540" max="2540" width="51.5" style="1" bestFit="1" customWidth="1"/>
    <col min="2541" max="2541" width="40.33203125" style="1" customWidth="1"/>
    <col min="2542" max="2542" width="27.1640625" style="1" bestFit="1" customWidth="1"/>
    <col min="2543" max="2543" width="20.83203125" style="1" customWidth="1"/>
    <col min="2544" max="2544" width="12" style="1"/>
    <col min="2545" max="2546" width="15" style="1" bestFit="1" customWidth="1"/>
    <col min="2547" max="2795" width="12" style="1"/>
    <col min="2796" max="2796" width="51.5" style="1" bestFit="1" customWidth="1"/>
    <col min="2797" max="2797" width="40.33203125" style="1" customWidth="1"/>
    <col min="2798" max="2798" width="27.1640625" style="1" bestFit="1" customWidth="1"/>
    <col min="2799" max="2799" width="20.83203125" style="1" customWidth="1"/>
    <col min="2800" max="2800" width="12" style="1"/>
    <col min="2801" max="2802" width="15" style="1" bestFit="1" customWidth="1"/>
    <col min="2803" max="3051" width="12" style="1"/>
    <col min="3052" max="3052" width="51.5" style="1" bestFit="1" customWidth="1"/>
    <col min="3053" max="3053" width="40.33203125" style="1" customWidth="1"/>
    <col min="3054" max="3054" width="27.1640625" style="1" bestFit="1" customWidth="1"/>
    <col min="3055" max="3055" width="20.83203125" style="1" customWidth="1"/>
    <col min="3056" max="3056" width="12" style="1"/>
    <col min="3057" max="3058" width="15" style="1" bestFit="1" customWidth="1"/>
    <col min="3059" max="3307" width="12" style="1"/>
    <col min="3308" max="3308" width="51.5" style="1" bestFit="1" customWidth="1"/>
    <col min="3309" max="3309" width="40.33203125" style="1" customWidth="1"/>
    <col min="3310" max="3310" width="27.1640625" style="1" bestFit="1" customWidth="1"/>
    <col min="3311" max="3311" width="20.83203125" style="1" customWidth="1"/>
    <col min="3312" max="3312" width="12" style="1"/>
    <col min="3313" max="3314" width="15" style="1" bestFit="1" customWidth="1"/>
    <col min="3315" max="3563" width="12" style="1"/>
    <col min="3564" max="3564" width="51.5" style="1" bestFit="1" customWidth="1"/>
    <col min="3565" max="3565" width="40.33203125" style="1" customWidth="1"/>
    <col min="3566" max="3566" width="27.1640625" style="1" bestFit="1" customWidth="1"/>
    <col min="3567" max="3567" width="20.83203125" style="1" customWidth="1"/>
    <col min="3568" max="3568" width="12" style="1"/>
    <col min="3569" max="3570" width="15" style="1" bestFit="1" customWidth="1"/>
    <col min="3571" max="3819" width="12" style="1"/>
    <col min="3820" max="3820" width="51.5" style="1" bestFit="1" customWidth="1"/>
    <col min="3821" max="3821" width="40.33203125" style="1" customWidth="1"/>
    <col min="3822" max="3822" width="27.1640625" style="1" bestFit="1" customWidth="1"/>
    <col min="3823" max="3823" width="20.83203125" style="1" customWidth="1"/>
    <col min="3824" max="3824" width="12" style="1"/>
    <col min="3825" max="3826" width="15" style="1" bestFit="1" customWidth="1"/>
    <col min="3827" max="4075" width="12" style="1"/>
    <col min="4076" max="4076" width="51.5" style="1" bestFit="1" customWidth="1"/>
    <col min="4077" max="4077" width="40.33203125" style="1" customWidth="1"/>
    <col min="4078" max="4078" width="27.1640625" style="1" bestFit="1" customWidth="1"/>
    <col min="4079" max="4079" width="20.83203125" style="1" customWidth="1"/>
    <col min="4080" max="4080" width="12" style="1"/>
    <col min="4081" max="4082" width="15" style="1" bestFit="1" customWidth="1"/>
    <col min="4083" max="4331" width="12" style="1"/>
    <col min="4332" max="4332" width="51.5" style="1" bestFit="1" customWidth="1"/>
    <col min="4333" max="4333" width="40.33203125" style="1" customWidth="1"/>
    <col min="4334" max="4334" width="27.1640625" style="1" bestFit="1" customWidth="1"/>
    <col min="4335" max="4335" width="20.83203125" style="1" customWidth="1"/>
    <col min="4336" max="4336" width="12" style="1"/>
    <col min="4337" max="4338" width="15" style="1" bestFit="1" customWidth="1"/>
    <col min="4339" max="4587" width="12" style="1"/>
    <col min="4588" max="4588" width="51.5" style="1" bestFit="1" customWidth="1"/>
    <col min="4589" max="4589" width="40.33203125" style="1" customWidth="1"/>
    <col min="4590" max="4590" width="27.1640625" style="1" bestFit="1" customWidth="1"/>
    <col min="4591" max="4591" width="20.83203125" style="1" customWidth="1"/>
    <col min="4592" max="4592" width="12" style="1"/>
    <col min="4593" max="4594" width="15" style="1" bestFit="1" customWidth="1"/>
    <col min="4595" max="4843" width="12" style="1"/>
    <col min="4844" max="4844" width="51.5" style="1" bestFit="1" customWidth="1"/>
    <col min="4845" max="4845" width="40.33203125" style="1" customWidth="1"/>
    <col min="4846" max="4846" width="27.1640625" style="1" bestFit="1" customWidth="1"/>
    <col min="4847" max="4847" width="20.83203125" style="1" customWidth="1"/>
    <col min="4848" max="4848" width="12" style="1"/>
    <col min="4849" max="4850" width="15" style="1" bestFit="1" customWidth="1"/>
    <col min="4851" max="5099" width="12" style="1"/>
    <col min="5100" max="5100" width="51.5" style="1" bestFit="1" customWidth="1"/>
    <col min="5101" max="5101" width="40.33203125" style="1" customWidth="1"/>
    <col min="5102" max="5102" width="27.1640625" style="1" bestFit="1" customWidth="1"/>
    <col min="5103" max="5103" width="20.83203125" style="1" customWidth="1"/>
    <col min="5104" max="5104" width="12" style="1"/>
    <col min="5105" max="5106" width="15" style="1" bestFit="1" customWidth="1"/>
    <col min="5107" max="5355" width="12" style="1"/>
    <col min="5356" max="5356" width="51.5" style="1" bestFit="1" customWidth="1"/>
    <col min="5357" max="5357" width="40.33203125" style="1" customWidth="1"/>
    <col min="5358" max="5358" width="27.1640625" style="1" bestFit="1" customWidth="1"/>
    <col min="5359" max="5359" width="20.83203125" style="1" customWidth="1"/>
    <col min="5360" max="5360" width="12" style="1"/>
    <col min="5361" max="5362" width="15" style="1" bestFit="1" customWidth="1"/>
    <col min="5363" max="5611" width="12" style="1"/>
    <col min="5612" max="5612" width="51.5" style="1" bestFit="1" customWidth="1"/>
    <col min="5613" max="5613" width="40.33203125" style="1" customWidth="1"/>
    <col min="5614" max="5614" width="27.1640625" style="1" bestFit="1" customWidth="1"/>
    <col min="5615" max="5615" width="20.83203125" style="1" customWidth="1"/>
    <col min="5616" max="5616" width="12" style="1"/>
    <col min="5617" max="5618" width="15" style="1" bestFit="1" customWidth="1"/>
    <col min="5619" max="5867" width="12" style="1"/>
    <col min="5868" max="5868" width="51.5" style="1" bestFit="1" customWidth="1"/>
    <col min="5869" max="5869" width="40.33203125" style="1" customWidth="1"/>
    <col min="5870" max="5870" width="27.1640625" style="1" bestFit="1" customWidth="1"/>
    <col min="5871" max="5871" width="20.83203125" style="1" customWidth="1"/>
    <col min="5872" max="5872" width="12" style="1"/>
    <col min="5873" max="5874" width="15" style="1" bestFit="1" customWidth="1"/>
    <col min="5875" max="6123" width="12" style="1"/>
    <col min="6124" max="6124" width="51.5" style="1" bestFit="1" customWidth="1"/>
    <col min="6125" max="6125" width="40.33203125" style="1" customWidth="1"/>
    <col min="6126" max="6126" width="27.1640625" style="1" bestFit="1" customWidth="1"/>
    <col min="6127" max="6127" width="20.83203125" style="1" customWidth="1"/>
    <col min="6128" max="6128" width="12" style="1"/>
    <col min="6129" max="6130" width="15" style="1" bestFit="1" customWidth="1"/>
    <col min="6131" max="6379" width="12" style="1"/>
    <col min="6380" max="6380" width="51.5" style="1" bestFit="1" customWidth="1"/>
    <col min="6381" max="6381" width="40.33203125" style="1" customWidth="1"/>
    <col min="6382" max="6382" width="27.1640625" style="1" bestFit="1" customWidth="1"/>
    <col min="6383" max="6383" width="20.83203125" style="1" customWidth="1"/>
    <col min="6384" max="6384" width="12" style="1"/>
    <col min="6385" max="6386" width="15" style="1" bestFit="1" customWidth="1"/>
    <col min="6387" max="6635" width="12" style="1"/>
    <col min="6636" max="6636" width="51.5" style="1" bestFit="1" customWidth="1"/>
    <col min="6637" max="6637" width="40.33203125" style="1" customWidth="1"/>
    <col min="6638" max="6638" width="27.1640625" style="1" bestFit="1" customWidth="1"/>
    <col min="6639" max="6639" width="20.83203125" style="1" customWidth="1"/>
    <col min="6640" max="6640" width="12" style="1"/>
    <col min="6641" max="6642" width="15" style="1" bestFit="1" customWidth="1"/>
    <col min="6643" max="6891" width="12" style="1"/>
    <col min="6892" max="6892" width="51.5" style="1" bestFit="1" customWidth="1"/>
    <col min="6893" max="6893" width="40.33203125" style="1" customWidth="1"/>
    <col min="6894" max="6894" width="27.1640625" style="1" bestFit="1" customWidth="1"/>
    <col min="6895" max="6895" width="20.83203125" style="1" customWidth="1"/>
    <col min="6896" max="6896" width="12" style="1"/>
    <col min="6897" max="6898" width="15" style="1" bestFit="1" customWidth="1"/>
    <col min="6899" max="7147" width="12" style="1"/>
    <col min="7148" max="7148" width="51.5" style="1" bestFit="1" customWidth="1"/>
    <col min="7149" max="7149" width="40.33203125" style="1" customWidth="1"/>
    <col min="7150" max="7150" width="27.1640625" style="1" bestFit="1" customWidth="1"/>
    <col min="7151" max="7151" width="20.83203125" style="1" customWidth="1"/>
    <col min="7152" max="7152" width="12" style="1"/>
    <col min="7153" max="7154" width="15" style="1" bestFit="1" customWidth="1"/>
    <col min="7155" max="7403" width="12" style="1"/>
    <col min="7404" max="7404" width="51.5" style="1" bestFit="1" customWidth="1"/>
    <col min="7405" max="7405" width="40.33203125" style="1" customWidth="1"/>
    <col min="7406" max="7406" width="27.1640625" style="1" bestFit="1" customWidth="1"/>
    <col min="7407" max="7407" width="20.83203125" style="1" customWidth="1"/>
    <col min="7408" max="7408" width="12" style="1"/>
    <col min="7409" max="7410" width="15" style="1" bestFit="1" customWidth="1"/>
    <col min="7411" max="7659" width="12" style="1"/>
    <col min="7660" max="7660" width="51.5" style="1" bestFit="1" customWidth="1"/>
    <col min="7661" max="7661" width="40.33203125" style="1" customWidth="1"/>
    <col min="7662" max="7662" width="27.1640625" style="1" bestFit="1" customWidth="1"/>
    <col min="7663" max="7663" width="20.83203125" style="1" customWidth="1"/>
    <col min="7664" max="7664" width="12" style="1"/>
    <col min="7665" max="7666" width="15" style="1" bestFit="1" customWidth="1"/>
    <col min="7667" max="7915" width="12" style="1"/>
    <col min="7916" max="7916" width="51.5" style="1" bestFit="1" customWidth="1"/>
    <col min="7917" max="7917" width="40.33203125" style="1" customWidth="1"/>
    <col min="7918" max="7918" width="27.1640625" style="1" bestFit="1" customWidth="1"/>
    <col min="7919" max="7919" width="20.83203125" style="1" customWidth="1"/>
    <col min="7920" max="7920" width="12" style="1"/>
    <col min="7921" max="7922" width="15" style="1" bestFit="1" customWidth="1"/>
    <col min="7923" max="8171" width="12" style="1"/>
    <col min="8172" max="8172" width="51.5" style="1" bestFit="1" customWidth="1"/>
    <col min="8173" max="8173" width="40.33203125" style="1" customWidth="1"/>
    <col min="8174" max="8174" width="27.1640625" style="1" bestFit="1" customWidth="1"/>
    <col min="8175" max="8175" width="20.83203125" style="1" customWidth="1"/>
    <col min="8176" max="8176" width="12" style="1"/>
    <col min="8177" max="8178" width="15" style="1" bestFit="1" customWidth="1"/>
    <col min="8179" max="8427" width="12" style="1"/>
    <col min="8428" max="8428" width="51.5" style="1" bestFit="1" customWidth="1"/>
    <col min="8429" max="8429" width="40.33203125" style="1" customWidth="1"/>
    <col min="8430" max="8430" width="27.1640625" style="1" bestFit="1" customWidth="1"/>
    <col min="8431" max="8431" width="20.83203125" style="1" customWidth="1"/>
    <col min="8432" max="8432" width="12" style="1"/>
    <col min="8433" max="8434" width="15" style="1" bestFit="1" customWidth="1"/>
    <col min="8435" max="8683" width="12" style="1"/>
    <col min="8684" max="8684" width="51.5" style="1" bestFit="1" customWidth="1"/>
    <col min="8685" max="8685" width="40.33203125" style="1" customWidth="1"/>
    <col min="8686" max="8686" width="27.1640625" style="1" bestFit="1" customWidth="1"/>
    <col min="8687" max="8687" width="20.83203125" style="1" customWidth="1"/>
    <col min="8688" max="8688" width="12" style="1"/>
    <col min="8689" max="8690" width="15" style="1" bestFit="1" customWidth="1"/>
    <col min="8691" max="8939" width="12" style="1"/>
    <col min="8940" max="8940" width="51.5" style="1" bestFit="1" customWidth="1"/>
    <col min="8941" max="8941" width="40.33203125" style="1" customWidth="1"/>
    <col min="8942" max="8942" width="27.1640625" style="1" bestFit="1" customWidth="1"/>
    <col min="8943" max="8943" width="20.83203125" style="1" customWidth="1"/>
    <col min="8944" max="8944" width="12" style="1"/>
    <col min="8945" max="8946" width="15" style="1" bestFit="1" customWidth="1"/>
    <col min="8947" max="9195" width="12" style="1"/>
    <col min="9196" max="9196" width="51.5" style="1" bestFit="1" customWidth="1"/>
    <col min="9197" max="9197" width="40.33203125" style="1" customWidth="1"/>
    <col min="9198" max="9198" width="27.1640625" style="1" bestFit="1" customWidth="1"/>
    <col min="9199" max="9199" width="20.83203125" style="1" customWidth="1"/>
    <col min="9200" max="9200" width="12" style="1"/>
    <col min="9201" max="9202" width="15" style="1" bestFit="1" customWidth="1"/>
    <col min="9203" max="9451" width="12" style="1"/>
    <col min="9452" max="9452" width="51.5" style="1" bestFit="1" customWidth="1"/>
    <col min="9453" max="9453" width="40.33203125" style="1" customWidth="1"/>
    <col min="9454" max="9454" width="27.1640625" style="1" bestFit="1" customWidth="1"/>
    <col min="9455" max="9455" width="20.83203125" style="1" customWidth="1"/>
    <col min="9456" max="9456" width="12" style="1"/>
    <col min="9457" max="9458" width="15" style="1" bestFit="1" customWidth="1"/>
    <col min="9459" max="9707" width="12" style="1"/>
    <col min="9708" max="9708" width="51.5" style="1" bestFit="1" customWidth="1"/>
    <col min="9709" max="9709" width="40.33203125" style="1" customWidth="1"/>
    <col min="9710" max="9710" width="27.1640625" style="1" bestFit="1" customWidth="1"/>
    <col min="9711" max="9711" width="20.83203125" style="1" customWidth="1"/>
    <col min="9712" max="9712" width="12" style="1"/>
    <col min="9713" max="9714" width="15" style="1" bestFit="1" customWidth="1"/>
    <col min="9715" max="9963" width="12" style="1"/>
    <col min="9964" max="9964" width="51.5" style="1" bestFit="1" customWidth="1"/>
    <col min="9965" max="9965" width="40.33203125" style="1" customWidth="1"/>
    <col min="9966" max="9966" width="27.1640625" style="1" bestFit="1" customWidth="1"/>
    <col min="9967" max="9967" width="20.83203125" style="1" customWidth="1"/>
    <col min="9968" max="9968" width="12" style="1"/>
    <col min="9969" max="9970" width="15" style="1" bestFit="1" customWidth="1"/>
    <col min="9971" max="10219" width="12" style="1"/>
    <col min="10220" max="10220" width="51.5" style="1" bestFit="1" customWidth="1"/>
    <col min="10221" max="10221" width="40.33203125" style="1" customWidth="1"/>
    <col min="10222" max="10222" width="27.1640625" style="1" bestFit="1" customWidth="1"/>
    <col min="10223" max="10223" width="20.83203125" style="1" customWidth="1"/>
    <col min="10224" max="10224" width="12" style="1"/>
    <col min="10225" max="10226" width="15" style="1" bestFit="1" customWidth="1"/>
    <col min="10227" max="10475" width="12" style="1"/>
    <col min="10476" max="10476" width="51.5" style="1" bestFit="1" customWidth="1"/>
    <col min="10477" max="10477" width="40.33203125" style="1" customWidth="1"/>
    <col min="10478" max="10478" width="27.1640625" style="1" bestFit="1" customWidth="1"/>
    <col min="10479" max="10479" width="20.83203125" style="1" customWidth="1"/>
    <col min="10480" max="10480" width="12" style="1"/>
    <col min="10481" max="10482" width="15" style="1" bestFit="1" customWidth="1"/>
    <col min="10483" max="10731" width="12" style="1"/>
    <col min="10732" max="10732" width="51.5" style="1" bestFit="1" customWidth="1"/>
    <col min="10733" max="10733" width="40.33203125" style="1" customWidth="1"/>
    <col min="10734" max="10734" width="27.1640625" style="1" bestFit="1" customWidth="1"/>
    <col min="10735" max="10735" width="20.83203125" style="1" customWidth="1"/>
    <col min="10736" max="10736" width="12" style="1"/>
    <col min="10737" max="10738" width="15" style="1" bestFit="1" customWidth="1"/>
    <col min="10739" max="10987" width="12" style="1"/>
    <col min="10988" max="10988" width="51.5" style="1" bestFit="1" customWidth="1"/>
    <col min="10989" max="10989" width="40.33203125" style="1" customWidth="1"/>
    <col min="10990" max="10990" width="27.1640625" style="1" bestFit="1" customWidth="1"/>
    <col min="10991" max="10991" width="20.83203125" style="1" customWidth="1"/>
    <col min="10992" max="10992" width="12" style="1"/>
    <col min="10993" max="10994" width="15" style="1" bestFit="1" customWidth="1"/>
    <col min="10995" max="11243" width="12" style="1"/>
    <col min="11244" max="11244" width="51.5" style="1" bestFit="1" customWidth="1"/>
    <col min="11245" max="11245" width="40.33203125" style="1" customWidth="1"/>
    <col min="11246" max="11246" width="27.1640625" style="1" bestFit="1" customWidth="1"/>
    <col min="11247" max="11247" width="20.83203125" style="1" customWidth="1"/>
    <col min="11248" max="11248" width="12" style="1"/>
    <col min="11249" max="11250" width="15" style="1" bestFit="1" customWidth="1"/>
    <col min="11251" max="11499" width="12" style="1"/>
    <col min="11500" max="11500" width="51.5" style="1" bestFit="1" customWidth="1"/>
    <col min="11501" max="11501" width="40.33203125" style="1" customWidth="1"/>
    <col min="11502" max="11502" width="27.1640625" style="1" bestFit="1" customWidth="1"/>
    <col min="11503" max="11503" width="20.83203125" style="1" customWidth="1"/>
    <col min="11504" max="11504" width="12" style="1"/>
    <col min="11505" max="11506" width="15" style="1" bestFit="1" customWidth="1"/>
    <col min="11507" max="11755" width="12" style="1"/>
    <col min="11756" max="11756" width="51.5" style="1" bestFit="1" customWidth="1"/>
    <col min="11757" max="11757" width="40.33203125" style="1" customWidth="1"/>
    <col min="11758" max="11758" width="27.1640625" style="1" bestFit="1" customWidth="1"/>
    <col min="11759" max="11759" width="20.83203125" style="1" customWidth="1"/>
    <col min="11760" max="11760" width="12" style="1"/>
    <col min="11761" max="11762" width="15" style="1" bestFit="1" customWidth="1"/>
    <col min="11763" max="12011" width="12" style="1"/>
    <col min="12012" max="12012" width="51.5" style="1" bestFit="1" customWidth="1"/>
    <col min="12013" max="12013" width="40.33203125" style="1" customWidth="1"/>
    <col min="12014" max="12014" width="27.1640625" style="1" bestFit="1" customWidth="1"/>
    <col min="12015" max="12015" width="20.83203125" style="1" customWidth="1"/>
    <col min="12016" max="12016" width="12" style="1"/>
    <col min="12017" max="12018" width="15" style="1" bestFit="1" customWidth="1"/>
    <col min="12019" max="12267" width="12" style="1"/>
    <col min="12268" max="12268" width="51.5" style="1" bestFit="1" customWidth="1"/>
    <col min="12269" max="12269" width="40.33203125" style="1" customWidth="1"/>
    <col min="12270" max="12270" width="27.1640625" style="1" bestFit="1" customWidth="1"/>
    <col min="12271" max="12271" width="20.83203125" style="1" customWidth="1"/>
    <col min="12272" max="12272" width="12" style="1"/>
    <col min="12273" max="12274" width="15" style="1" bestFit="1" customWidth="1"/>
    <col min="12275" max="12523" width="12" style="1"/>
    <col min="12524" max="12524" width="51.5" style="1" bestFit="1" customWidth="1"/>
    <col min="12525" max="12525" width="40.33203125" style="1" customWidth="1"/>
    <col min="12526" max="12526" width="27.1640625" style="1" bestFit="1" customWidth="1"/>
    <col min="12527" max="12527" width="20.83203125" style="1" customWidth="1"/>
    <col min="12528" max="12528" width="12" style="1"/>
    <col min="12529" max="12530" width="15" style="1" bestFit="1" customWidth="1"/>
    <col min="12531" max="12779" width="12" style="1"/>
    <col min="12780" max="12780" width="51.5" style="1" bestFit="1" customWidth="1"/>
    <col min="12781" max="12781" width="40.33203125" style="1" customWidth="1"/>
    <col min="12782" max="12782" width="27.1640625" style="1" bestFit="1" customWidth="1"/>
    <col min="12783" max="12783" width="20.83203125" style="1" customWidth="1"/>
    <col min="12784" max="12784" width="12" style="1"/>
    <col min="12785" max="12786" width="15" style="1" bestFit="1" customWidth="1"/>
    <col min="12787" max="13035" width="12" style="1"/>
    <col min="13036" max="13036" width="51.5" style="1" bestFit="1" customWidth="1"/>
    <col min="13037" max="13037" width="40.33203125" style="1" customWidth="1"/>
    <col min="13038" max="13038" width="27.1640625" style="1" bestFit="1" customWidth="1"/>
    <col min="13039" max="13039" width="20.83203125" style="1" customWidth="1"/>
    <col min="13040" max="13040" width="12" style="1"/>
    <col min="13041" max="13042" width="15" style="1" bestFit="1" customWidth="1"/>
    <col min="13043" max="13291" width="12" style="1"/>
    <col min="13292" max="13292" width="51.5" style="1" bestFit="1" customWidth="1"/>
    <col min="13293" max="13293" width="40.33203125" style="1" customWidth="1"/>
    <col min="13294" max="13294" width="27.1640625" style="1" bestFit="1" customWidth="1"/>
    <col min="13295" max="13295" width="20.83203125" style="1" customWidth="1"/>
    <col min="13296" max="13296" width="12" style="1"/>
    <col min="13297" max="13298" width="15" style="1" bestFit="1" customWidth="1"/>
    <col min="13299" max="13547" width="12" style="1"/>
    <col min="13548" max="13548" width="51.5" style="1" bestFit="1" customWidth="1"/>
    <col min="13549" max="13549" width="40.33203125" style="1" customWidth="1"/>
    <col min="13550" max="13550" width="27.1640625" style="1" bestFit="1" customWidth="1"/>
    <col min="13551" max="13551" width="20.83203125" style="1" customWidth="1"/>
    <col min="13552" max="13552" width="12" style="1"/>
    <col min="13553" max="13554" width="15" style="1" bestFit="1" customWidth="1"/>
    <col min="13555" max="13803" width="12" style="1"/>
    <col min="13804" max="13804" width="51.5" style="1" bestFit="1" customWidth="1"/>
    <col min="13805" max="13805" width="40.33203125" style="1" customWidth="1"/>
    <col min="13806" max="13806" width="27.1640625" style="1" bestFit="1" customWidth="1"/>
    <col min="13807" max="13807" width="20.83203125" style="1" customWidth="1"/>
    <col min="13808" max="13808" width="12" style="1"/>
    <col min="13809" max="13810" width="15" style="1" bestFit="1" customWidth="1"/>
    <col min="13811" max="14059" width="12" style="1"/>
    <col min="14060" max="14060" width="51.5" style="1" bestFit="1" customWidth="1"/>
    <col min="14061" max="14061" width="40.33203125" style="1" customWidth="1"/>
    <col min="14062" max="14062" width="27.1640625" style="1" bestFit="1" customWidth="1"/>
    <col min="14063" max="14063" width="20.83203125" style="1" customWidth="1"/>
    <col min="14064" max="14064" width="12" style="1"/>
    <col min="14065" max="14066" width="15" style="1" bestFit="1" customWidth="1"/>
    <col min="14067" max="14315" width="12" style="1"/>
    <col min="14316" max="14316" width="51.5" style="1" bestFit="1" customWidth="1"/>
    <col min="14317" max="14317" width="40.33203125" style="1" customWidth="1"/>
    <col min="14318" max="14318" width="27.1640625" style="1" bestFit="1" customWidth="1"/>
    <col min="14319" max="14319" width="20.83203125" style="1" customWidth="1"/>
    <col min="14320" max="14320" width="12" style="1"/>
    <col min="14321" max="14322" width="15" style="1" bestFit="1" customWidth="1"/>
    <col min="14323" max="14571" width="12" style="1"/>
    <col min="14572" max="14572" width="51.5" style="1" bestFit="1" customWidth="1"/>
    <col min="14573" max="14573" width="40.33203125" style="1" customWidth="1"/>
    <col min="14574" max="14574" width="27.1640625" style="1" bestFit="1" customWidth="1"/>
    <col min="14575" max="14575" width="20.83203125" style="1" customWidth="1"/>
    <col min="14576" max="14576" width="12" style="1"/>
    <col min="14577" max="14578" width="15" style="1" bestFit="1" customWidth="1"/>
    <col min="14579" max="14827" width="12" style="1"/>
    <col min="14828" max="14828" width="51.5" style="1" bestFit="1" customWidth="1"/>
    <col min="14829" max="14829" width="40.33203125" style="1" customWidth="1"/>
    <col min="14830" max="14830" width="27.1640625" style="1" bestFit="1" customWidth="1"/>
    <col min="14831" max="14831" width="20.83203125" style="1" customWidth="1"/>
    <col min="14832" max="14832" width="12" style="1"/>
    <col min="14833" max="14834" width="15" style="1" bestFit="1" customWidth="1"/>
    <col min="14835" max="15083" width="12" style="1"/>
    <col min="15084" max="15084" width="51.5" style="1" bestFit="1" customWidth="1"/>
    <col min="15085" max="15085" width="40.33203125" style="1" customWidth="1"/>
    <col min="15086" max="15086" width="27.1640625" style="1" bestFit="1" customWidth="1"/>
    <col min="15087" max="15087" width="20.83203125" style="1" customWidth="1"/>
    <col min="15088" max="15088" width="12" style="1"/>
    <col min="15089" max="15090" width="15" style="1" bestFit="1" customWidth="1"/>
    <col min="15091" max="15339" width="12" style="1"/>
    <col min="15340" max="15340" width="51.5" style="1" bestFit="1" customWidth="1"/>
    <col min="15341" max="15341" width="40.33203125" style="1" customWidth="1"/>
    <col min="15342" max="15342" width="27.1640625" style="1" bestFit="1" customWidth="1"/>
    <col min="15343" max="15343" width="20.83203125" style="1" customWidth="1"/>
    <col min="15344" max="15344" width="12" style="1"/>
    <col min="15345" max="15346" width="15" style="1" bestFit="1" customWidth="1"/>
    <col min="15347" max="15595" width="12" style="1"/>
    <col min="15596" max="15596" width="51.5" style="1" bestFit="1" customWidth="1"/>
    <col min="15597" max="15597" width="40.33203125" style="1" customWidth="1"/>
    <col min="15598" max="15598" width="27.1640625" style="1" bestFit="1" customWidth="1"/>
    <col min="15599" max="15599" width="20.83203125" style="1" customWidth="1"/>
    <col min="15600" max="15600" width="12" style="1"/>
    <col min="15601" max="15602" width="15" style="1" bestFit="1" customWidth="1"/>
    <col min="15603" max="15851" width="12" style="1"/>
    <col min="15852" max="15852" width="51.5" style="1" bestFit="1" customWidth="1"/>
    <col min="15853" max="15853" width="40.33203125" style="1" customWidth="1"/>
    <col min="15854" max="15854" width="27.1640625" style="1" bestFit="1" customWidth="1"/>
    <col min="15855" max="15855" width="20.83203125" style="1" customWidth="1"/>
    <col min="15856" max="15856" width="12" style="1"/>
    <col min="15857" max="15858" width="15" style="1" bestFit="1" customWidth="1"/>
    <col min="15859" max="16107" width="12" style="1"/>
    <col min="16108" max="16108" width="51.5" style="1" bestFit="1" customWidth="1"/>
    <col min="16109" max="16109" width="40.33203125" style="1" customWidth="1"/>
    <col min="16110" max="16110" width="27.1640625" style="1" bestFit="1" customWidth="1"/>
    <col min="16111" max="16111" width="20.83203125" style="1" customWidth="1"/>
    <col min="16112" max="16112" width="12" style="1"/>
    <col min="16113" max="16114" width="15" style="1" bestFit="1" customWidth="1"/>
    <col min="16115" max="16384" width="12" style="1"/>
  </cols>
  <sheetData>
    <row r="1" spans="1:3" ht="63" customHeight="1" x14ac:dyDescent="0.2">
      <c r="A1" s="25" t="s">
        <v>16</v>
      </c>
      <c r="B1" s="25"/>
      <c r="C1" s="26"/>
    </row>
    <row r="2" spans="1:3" ht="31.5" customHeight="1" x14ac:dyDescent="0.2">
      <c r="A2" s="21" t="s">
        <v>0</v>
      </c>
      <c r="B2" s="23" t="s">
        <v>1</v>
      </c>
      <c r="C2" s="23" t="s">
        <v>17</v>
      </c>
    </row>
    <row r="3" spans="1:3" ht="31.5" customHeight="1" thickBot="1" x14ac:dyDescent="0.25">
      <c r="A3" s="22"/>
      <c r="B3" s="24" t="s">
        <v>1</v>
      </c>
      <c r="C3" s="24"/>
    </row>
    <row r="4" spans="1:3" ht="12.75" customHeight="1" x14ac:dyDescent="0.2">
      <c r="A4" s="13" t="s">
        <v>2</v>
      </c>
      <c r="B4" s="3">
        <f>(145008903470*1.05)+((145008903470*1.05)*5%)*125/365</f>
        <v>154866529270.95718</v>
      </c>
      <c r="C4" s="14"/>
    </row>
    <row r="5" spans="1:3" x14ac:dyDescent="0.2">
      <c r="A5" s="2" t="s">
        <v>3</v>
      </c>
      <c r="B5" s="3">
        <f>+B4*20%</f>
        <v>30973305854.191437</v>
      </c>
      <c r="C5" s="4"/>
    </row>
    <row r="6" spans="1:3" x14ac:dyDescent="0.2">
      <c r="A6" s="2" t="s">
        <v>4</v>
      </c>
      <c r="B6" s="3">
        <f>+((8355123271+((8355123271*5%)*54)/365)+1097410869)+(((8355123271+((8355123271*5%)*54)/365)+1097410869)*5%)*125/365</f>
        <v>9677255927.9200134</v>
      </c>
      <c r="C6" s="4"/>
    </row>
    <row r="7" spans="1:3" x14ac:dyDescent="0.2">
      <c r="A7" s="2" t="s">
        <v>5</v>
      </c>
      <c r="B7" s="3">
        <f>+((4870368381+((4870368381*5%)*131)/365)+795629810)+(((4870368381+((4870368381*5%)*131)/365)+795629810)*5%)*125/365</f>
        <v>5851915040.5829735</v>
      </c>
      <c r="C7" s="6"/>
    </row>
    <row r="8" spans="1:3" x14ac:dyDescent="0.2">
      <c r="A8" s="2" t="s">
        <v>6</v>
      </c>
      <c r="B8" s="3">
        <f>(61472049629+5627999528)+((61472049629+5627999528)*5%)*125/365</f>
        <v>68249022601.469177</v>
      </c>
      <c r="C8" s="4"/>
    </row>
    <row r="9" spans="1:3" x14ac:dyDescent="0.2">
      <c r="A9" s="2" t="s">
        <v>7</v>
      </c>
      <c r="B9" s="3">
        <f>50000000+603070000</f>
        <v>653070000</v>
      </c>
      <c r="C9" s="4"/>
    </row>
    <row r="10" spans="1:3" x14ac:dyDescent="0.2">
      <c r="A10" s="2" t="s">
        <v>8</v>
      </c>
      <c r="B10" s="3">
        <v>100000000</v>
      </c>
      <c r="C10" s="4"/>
    </row>
    <row r="11" spans="1:3" x14ac:dyDescent="0.2">
      <c r="A11" s="2" t="s">
        <v>9</v>
      </c>
      <c r="B11" s="3">
        <f>+(50089726+((50089726*5%)*54)/365)+((50089726+((50089726*5%)*54)/365)*5%)*125/365</f>
        <v>51324298.163908802</v>
      </c>
      <c r="C11" s="4"/>
    </row>
    <row r="12" spans="1:3" x14ac:dyDescent="0.2">
      <c r="A12" s="2" t="s">
        <v>14</v>
      </c>
      <c r="B12" s="3">
        <v>20000000</v>
      </c>
      <c r="C12" s="4"/>
    </row>
    <row r="13" spans="1:3" ht="21.75" customHeight="1" x14ac:dyDescent="0.2">
      <c r="A13" s="15" t="s">
        <v>15</v>
      </c>
      <c r="B13" s="3">
        <v>2000000000</v>
      </c>
      <c r="C13" s="4"/>
    </row>
    <row r="14" spans="1:3" x14ac:dyDescent="0.2">
      <c r="A14" s="2" t="s">
        <v>13</v>
      </c>
      <c r="B14" s="3">
        <f>(B4+B8+B6+B7+B11)*5%</f>
        <v>11934802356.954664</v>
      </c>
      <c r="C14" s="4"/>
    </row>
    <row r="15" spans="1:3" x14ac:dyDescent="0.2">
      <c r="A15" s="8" t="s">
        <v>11</v>
      </c>
      <c r="B15" s="9">
        <f>SUM(B4:B14)</f>
        <v>284377225350.23938</v>
      </c>
      <c r="C15" s="10">
        <v>554535589.43296683</v>
      </c>
    </row>
    <row r="16" spans="1:3" x14ac:dyDescent="0.2">
      <c r="A16" s="2" t="s">
        <v>18</v>
      </c>
      <c r="B16" s="7">
        <v>1000000000</v>
      </c>
      <c r="C16" s="5">
        <v>4000000</v>
      </c>
    </row>
    <row r="17" spans="1:4" x14ac:dyDescent="0.2">
      <c r="A17" s="2" t="s">
        <v>19</v>
      </c>
      <c r="B17" s="7">
        <v>350000000</v>
      </c>
      <c r="C17" s="5">
        <v>21000000</v>
      </c>
    </row>
    <row r="18" spans="1:4" x14ac:dyDescent="0.2">
      <c r="A18" s="2" t="s">
        <v>20</v>
      </c>
      <c r="B18" s="7">
        <v>336400000</v>
      </c>
      <c r="C18" s="5">
        <v>10428400</v>
      </c>
    </row>
    <row r="19" spans="1:4" ht="24" x14ac:dyDescent="0.2">
      <c r="A19" s="15" t="s">
        <v>22</v>
      </c>
      <c r="B19" s="7">
        <v>100000000</v>
      </c>
      <c r="C19" s="5">
        <v>3100000</v>
      </c>
    </row>
    <row r="20" spans="1:4" ht="30.75" customHeight="1" x14ac:dyDescent="0.2">
      <c r="A20" s="19" t="s">
        <v>24</v>
      </c>
      <c r="B20" s="7">
        <v>4000000000</v>
      </c>
      <c r="C20" s="5">
        <v>160000000</v>
      </c>
    </row>
    <row r="21" spans="1:4" x14ac:dyDescent="0.2">
      <c r="A21" s="2" t="s">
        <v>21</v>
      </c>
      <c r="B21" s="7">
        <v>1500000000</v>
      </c>
      <c r="C21" s="5">
        <v>100000000</v>
      </c>
    </row>
    <row r="22" spans="1:4" x14ac:dyDescent="0.2">
      <c r="A22" s="16" t="s">
        <v>23</v>
      </c>
      <c r="B22" s="17"/>
      <c r="C22" s="18">
        <v>1750000</v>
      </c>
    </row>
    <row r="23" spans="1:4" x14ac:dyDescent="0.2">
      <c r="A23" s="8" t="s">
        <v>12</v>
      </c>
      <c r="B23" s="9">
        <f>SUM(B16:B21)</f>
        <v>7286400000</v>
      </c>
      <c r="C23" s="9">
        <f>SUM(C16:C22)</f>
        <v>300278400</v>
      </c>
    </row>
    <row r="24" spans="1:4" x14ac:dyDescent="0.2">
      <c r="A24" s="8"/>
      <c r="B24" s="9"/>
      <c r="C24" s="9"/>
      <c r="D24" s="20"/>
    </row>
    <row r="25" spans="1:4" x14ac:dyDescent="0.2">
      <c r="A25" s="8" t="s">
        <v>10</v>
      </c>
      <c r="B25" s="11">
        <f>+B15+B23</f>
        <v>291663625350.23938</v>
      </c>
      <c r="C25" s="11">
        <f>+C15+C23</f>
        <v>854813989.43296683</v>
      </c>
    </row>
  </sheetData>
  <mergeCells count="4">
    <mergeCell ref="A2:A3"/>
    <mergeCell ref="C2:C3"/>
    <mergeCell ref="A1:C1"/>
    <mergeCell ref="B2:B3"/>
  </mergeCells>
  <pageMargins left="0.7" right="0.7" top="0.75" bottom="0.75" header="0.3" footer="0.3"/>
  <pageSetup scale="4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 Nuevos Valores Asegu</vt:lpstr>
      <vt:lpstr>'Proyeccion Nuevos Valores Asegu'!Área_de_impresión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Acero</dc:creator>
  <cp:lastModifiedBy>df</cp:lastModifiedBy>
  <cp:lastPrinted>2013-10-23T21:44:56Z</cp:lastPrinted>
  <dcterms:created xsi:type="dcterms:W3CDTF">2013-07-16T12:10:55Z</dcterms:created>
  <dcterms:modified xsi:type="dcterms:W3CDTF">2015-03-13T19:37:08Z</dcterms:modified>
</cp:coreProperties>
</file>