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455" windowWidth="21840" windowHeight="11400" tabRatio="685"/>
  </bookViews>
  <sheets>
    <sheet name="GENERAL" sheetId="46" r:id="rId1"/>
    <sheet name="Hoja1" sheetId="47" r:id="rId2"/>
    <sheet name="Hoja2" sheetId="48" r:id="rId3"/>
  </sheets>
  <externalReferences>
    <externalReference r:id="rId4"/>
  </externalReferences>
  <definedNames>
    <definedName name="_xlnm.Print_Area" localSheetId="0">GENERAL!$A$1:$AG$36</definedName>
    <definedName name="_xlnm.Print_Titles" localSheetId="0">GENERAL!$A:$A,GENERAL!$1:$6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F14" i="46" l="1"/>
  <c r="AF13" i="46"/>
  <c r="AF12" i="46"/>
  <c r="AF11" i="46"/>
  <c r="H14" i="46" l="1"/>
  <c r="F16" i="46" s="1"/>
  <c r="Z15" i="46"/>
  <c r="Z16" i="46" s="1"/>
  <c r="D14" i="46"/>
  <c r="B16" i="46" s="1"/>
  <c r="L14" i="46"/>
  <c r="P14" i="46"/>
  <c r="N16" i="46"/>
  <c r="T14" i="46"/>
  <c r="X14" i="46"/>
  <c r="AB14" i="46"/>
  <c r="AD16" i="46"/>
  <c r="J16" i="46"/>
</calcChain>
</file>

<file path=xl/comments1.xml><?xml version="1.0" encoding="utf-8"?>
<comments xmlns="http://schemas.openxmlformats.org/spreadsheetml/2006/main">
  <authors>
    <author>DUVER MARTINEZ</author>
    <author>df</author>
  </authors>
  <commentList>
    <comment ref="R17" authorId="0">
      <text>
        <r>
          <rPr>
            <b/>
            <sz val="9"/>
            <color indexed="81"/>
            <rFont val="Tahoma"/>
            <family val="2"/>
          </rPr>
          <t>DUVER MARTINEZ:</t>
        </r>
        <r>
          <rPr>
            <sz val="9"/>
            <color indexed="81"/>
            <rFont val="Tahoma"/>
            <family val="2"/>
          </rPr>
          <t xml:space="preserve">
SUBSANAR
</t>
        </r>
      </text>
    </comment>
    <comment ref="R20" authorId="0">
      <text>
        <r>
          <rPr>
            <b/>
            <sz val="9"/>
            <color indexed="81"/>
            <rFont val="Tahoma"/>
            <family val="2"/>
          </rPr>
          <t>DUVER MARTINEZ: CARTA MANUALES</t>
        </r>
      </text>
    </comment>
    <comment ref="J27" authorId="1">
      <text>
        <r>
          <rPr>
            <b/>
            <sz val="9"/>
            <color indexed="81"/>
            <rFont val="Tahoma"/>
            <family val="2"/>
          </rPr>
          <t>df:</t>
        </r>
        <r>
          <rPr>
            <sz val="9"/>
            <color indexed="81"/>
            <rFont val="Tahoma"/>
            <family val="2"/>
          </rPr>
          <t xml:space="preserve">
MARCAS RESALTADAS EN ROJO NO SE EVIDENCIA CERTIFICACION</t>
        </r>
      </text>
    </comment>
    <comment ref="N27" authorId="1">
      <text>
        <r>
          <rPr>
            <b/>
            <sz val="9"/>
            <color indexed="81"/>
            <rFont val="Tahoma"/>
            <family val="2"/>
          </rPr>
          <t>df:</t>
        </r>
        <r>
          <rPr>
            <sz val="9"/>
            <color indexed="81"/>
            <rFont val="Tahoma"/>
            <family val="2"/>
          </rPr>
          <t xml:space="preserve">
MARCAS RESALTADAS EN ROJO NO SE EVIDENCIA CERTIFICACION</t>
        </r>
      </text>
    </comment>
    <comment ref="AD27" authorId="1">
      <text>
        <r>
          <rPr>
            <b/>
            <sz val="9"/>
            <color indexed="81"/>
            <rFont val="Tahoma"/>
            <family val="2"/>
          </rPr>
          <t>df:</t>
        </r>
        <r>
          <rPr>
            <sz val="9"/>
            <color indexed="81"/>
            <rFont val="Tahoma"/>
            <family val="2"/>
          </rPr>
          <t xml:space="preserve">
MARCAS RESALTADAS EN ROJO NO SE EVIDENCIA CERTIFICACION
La Certificación de la marca NIKON es del 15 de abril de 2014 (folio 212)
La certificación  de NIKON INC es del 11 de agosto de 2011 (folio 211)</t>
        </r>
      </text>
    </comment>
  </commentList>
</comments>
</file>

<file path=xl/sharedStrings.xml><?xml version="1.0" encoding="utf-8"?>
<sst xmlns="http://schemas.openxmlformats.org/spreadsheetml/2006/main" count="288" uniqueCount="116">
  <si>
    <t>EVALUACIÓN TÉCNICA</t>
  </si>
  <si>
    <t>EVALUACION CERTIFICACIONES DE EXPERIENCIA</t>
  </si>
  <si>
    <t>EXPIDE</t>
  </si>
  <si>
    <t>MONTO</t>
  </si>
  <si>
    <t>OBSERVACIONES</t>
  </si>
  <si>
    <t>VALOR DE CERTIFICACIONES</t>
  </si>
  <si>
    <t>CALIFICACION DE LAS CERTFICACIONES</t>
  </si>
  <si>
    <t>ADMISIBLE</t>
  </si>
  <si>
    <t>CUMPLE</t>
  </si>
  <si>
    <t>VALOR OFERTA</t>
  </si>
  <si>
    <t>NO ADMISIBLE</t>
  </si>
  <si>
    <t>DILIGENCIAMIENTO ANEXO No. 3</t>
  </si>
  <si>
    <t>CUMPLE (24 HORAS)</t>
  </si>
  <si>
    <t>Requisitos habilitantes</t>
  </si>
  <si>
    <t>SUBSANAR</t>
  </si>
  <si>
    <r>
      <t xml:space="preserve">               </t>
    </r>
    <r>
      <rPr>
        <b/>
        <sz val="14"/>
        <rFont val="Arial"/>
        <family val="2"/>
      </rPr>
      <t xml:space="preserve">                 UNIVERSIDAD DISTRITAL FRANCISCO JOSE DE CALDAS</t>
    </r>
  </si>
  <si>
    <t>NO CUMPLE</t>
  </si>
  <si>
    <t>PRESENTA</t>
  </si>
  <si>
    <t>NO PRESENTA</t>
  </si>
  <si>
    <t>2 AÑOS</t>
  </si>
  <si>
    <t>3 AÑOS</t>
  </si>
  <si>
    <t>4 AÑOS</t>
  </si>
  <si>
    <t>&gt; 5 AÑOS</t>
  </si>
  <si>
    <t>2.4.4 CERTIFICADOS DE DISTRIBUCION</t>
  </si>
  <si>
    <r>
      <t>2.4.5 GARANTIA (MINIMO 2 AÑOS) (</t>
    </r>
    <r>
      <rPr>
        <b/>
        <i/>
        <u/>
        <sz val="10"/>
        <rFont val="Arial Narrow"/>
        <family val="2"/>
      </rPr>
      <t>GENERA RECHAZO DE LA OFERTA</t>
    </r>
    <r>
      <rPr>
        <b/>
        <sz val="10"/>
        <rFont val="Arial Narrow"/>
        <family val="2"/>
      </rPr>
      <t>)</t>
    </r>
  </si>
  <si>
    <t>5 AÑOS</t>
  </si>
  <si>
    <t>SENA</t>
  </si>
  <si>
    <t>Evaluación Técnica de la Convocatoria Publica No. 010 de 2017</t>
  </si>
  <si>
    <t>ANALYTICA</t>
  </si>
  <si>
    <t>ANDIVISION</t>
  </si>
  <si>
    <t>NEXCOMPUTER</t>
  </si>
  <si>
    <t>OFIBOD</t>
  </si>
  <si>
    <t>SIMELC</t>
  </si>
  <si>
    <t>SUMIMAS</t>
  </si>
  <si>
    <t>TD ROBOTICA</t>
  </si>
  <si>
    <t>UT SICVEL 2017</t>
  </si>
  <si>
    <t>2.4.7 TIEMPO MAXIMO DE RESPUESTA (CARTA)</t>
  </si>
  <si>
    <t>2.4.8 PLAN CAPACITACION PARA CADA ITEM</t>
  </si>
  <si>
    <t>2.4.9 GARANTIA DE SUMINISTRO DE LOS REPUESTOS (CARTA)</t>
  </si>
  <si>
    <t>3.1 ESPECIFICACIONES TECNICAS</t>
  </si>
  <si>
    <t>3.2 MARCAS Y REFERENCIAS</t>
  </si>
  <si>
    <t>3.3 VALORACION ASPECTOS TECNICOS</t>
  </si>
  <si>
    <t>2.4.2 CERTIFICACIÓN CONTRANTUALES</t>
  </si>
  <si>
    <t>FECHA DE INICIO (MINIMO 26 DE SEPTIEMBRE DE 2012)</t>
  </si>
  <si>
    <t>2.4.12 CRITERIOS AMBIENTALES</t>
  </si>
  <si>
    <t>2.4.3. REGISTRO DE IMPORTACIÓN (CARTA)</t>
  </si>
  <si>
    <t>2.4.1 RUP</t>
  </si>
  <si>
    <t>MUNICIPIO DE MEDELLIN</t>
  </si>
  <si>
    <t>INICIO: 24 JULIO 2014
TERMINA. 24 SEPT  2014</t>
  </si>
  <si>
    <t>DEPARTAMENTO DEL META</t>
  </si>
  <si>
    <t>INICIO: 10 ABRIL 2015
TERMINA. 23 0CT  2015</t>
  </si>
  <si>
    <t>UNIVERSIDAD DISTRITAL</t>
  </si>
  <si>
    <t>INICIO: 31 ENERO 2017
TERMINA. 30 MAY  2017</t>
  </si>
  <si>
    <t>1.</t>
  </si>
  <si>
    <t>GOBERNACION DE CUNDINAMARCA</t>
  </si>
  <si>
    <t>INICIO: 19 JUNIO 2013
TERMINA. 20  ENERO  2014</t>
  </si>
  <si>
    <t>GOBERNACION DE RISARALDA</t>
  </si>
  <si>
    <t>INICIO: 29  NOV 2013
TERMINA. 31  DIC  2013</t>
  </si>
  <si>
    <t>UNIVERSIDAD SURCOLOMBIANA</t>
  </si>
  <si>
    <t>INICIO: 23  DIC 2016
TERMINA. 10  MARZO  2017</t>
  </si>
  <si>
    <t>FONDO ROTATORIO REGIST NAL</t>
  </si>
  <si>
    <t>INICIO: 17 JULIO 2013
TERMINA. 10 OCT  2013</t>
  </si>
  <si>
    <t>INICIO: 27 ENERO 2014
TERMINA. 20 AGOST  2015</t>
  </si>
  <si>
    <t>INICIO: 18 NOV 2015
TERMINA. 29 FEB  2016</t>
  </si>
  <si>
    <t>SECRETARIA DE EDUCACION DE BOGOTA</t>
  </si>
  <si>
    <t>INICIO: 20 DIC 2016
TERMINA. 31 DIC  2016</t>
  </si>
  <si>
    <t>MINISTERIO DE DEFENSA</t>
  </si>
  <si>
    <t>INICIO: 21 SEP 2015
TERMINA. 13 NOV  2015</t>
  </si>
  <si>
    <t>SECRETARIA DE EDUCACION</t>
  </si>
  <si>
    <t>INICIO: 15 OCT 2015
TERMINA. 22 MAR  2016</t>
  </si>
  <si>
    <t>PONAL MANIZALES</t>
  </si>
  <si>
    <t>INICIO: 11 NOV 2016
TERMINA. 22 MAR  2016</t>
  </si>
  <si>
    <t>INICIO: 05 AGOST 2015
TERMINA. 03 DIC 2015</t>
  </si>
  <si>
    <t>SECRETARIA DE EDUCACION DISTRITAL</t>
  </si>
  <si>
    <t>INICIO: 24 ENER 2014
TERMINA. 21 OCT  2014</t>
  </si>
  <si>
    <t>INICIO: 05 DIC 2014
TERMINA. 25 FEB  2015</t>
  </si>
  <si>
    <t>INICIO: 20 MAY 2015
TERMINA. 19 JULIO  2015</t>
  </si>
  <si>
    <t>ALCALDIA LOCAL PUENTE ARANDA</t>
  </si>
  <si>
    <t>UNIVERSIDAD MILITAR</t>
  </si>
  <si>
    <t>INICIO: 01 AGOST 2016
TERMINA. 06 SEP  2016</t>
  </si>
  <si>
    <t>INICIO: 25 ENE 2016
TERMINA. 24 AGOST  2016</t>
  </si>
  <si>
    <t>SECRETARIA DE MIVILIDAD DE BOGOTA</t>
  </si>
  <si>
    <t>COLEGIO MAYO DEL CAUCA</t>
  </si>
  <si>
    <t>UNIVERSIODAD DEL CAUCA</t>
  </si>
  <si>
    <t>UNIVERSIDAD DEL QUINDIO</t>
  </si>
  <si>
    <t>FODECUN</t>
  </si>
  <si>
    <t>INICIO: 27 SEP 2016
TERMINA. 23 DIC  2016</t>
  </si>
  <si>
    <t>INICIO: 23 FEB 2016
TERMINA. 24 MAR  2016</t>
  </si>
  <si>
    <t>INICIO: 02 FEB 2016
TERMINA. 10 MAY  2016</t>
  </si>
  <si>
    <t>IDEUM</t>
  </si>
  <si>
    <t>SANDISK</t>
  </si>
  <si>
    <t>CANON</t>
  </si>
  <si>
    <t>GENERAY</t>
  </si>
  <si>
    <t xml:space="preserve">SENNHEISER </t>
  </si>
  <si>
    <t>TRAULUX</t>
  </si>
  <si>
    <t>EPSON</t>
  </si>
  <si>
    <t>SAMSUNG</t>
  </si>
  <si>
    <t>SOLIDVIEW</t>
  </si>
  <si>
    <t>NIKON</t>
  </si>
  <si>
    <t>MANFROTTO</t>
  </si>
  <si>
    <t>SONY</t>
  </si>
  <si>
    <r>
      <t xml:space="preserve">IDEUM(OK), CANON(OK), </t>
    </r>
    <r>
      <rPr>
        <b/>
        <sz val="9"/>
        <color rgb="FFFF0000"/>
        <rFont val="Tahoma"/>
        <family val="2"/>
      </rPr>
      <t>GENERAY, SHURE</t>
    </r>
    <r>
      <rPr>
        <b/>
        <sz val="9"/>
        <rFont val="Tahoma"/>
        <family val="2"/>
      </rPr>
      <t xml:space="preserve">, IG(OK) EPSON(OK), AVACOM(OK), SONY(OK), SOLIDVIEW(OK), NIKON(OK), SAMSUNG(OK), MANFROTO(OK), </t>
    </r>
    <r>
      <rPr>
        <b/>
        <sz val="9"/>
        <color rgb="FFFF0000"/>
        <rFont val="Tahoma"/>
        <family val="2"/>
      </rPr>
      <t>SHOTGUN</t>
    </r>
  </si>
  <si>
    <t>IDEUM(OK)</t>
  </si>
  <si>
    <r>
      <t xml:space="preserve">CANON(OK), DAVIS &amp; SANDFORD(OK), EPSON(OK), </t>
    </r>
    <r>
      <rPr>
        <b/>
        <sz val="8"/>
        <color rgb="FFFF0000"/>
        <rFont val="Tahoma"/>
        <family val="2"/>
      </rPr>
      <t>IDEUM</t>
    </r>
    <r>
      <rPr>
        <b/>
        <sz val="8"/>
        <rFont val="Tahoma"/>
        <family val="2"/>
      </rPr>
      <t xml:space="preserve">, IG(OK), IKAN(OK), </t>
    </r>
    <r>
      <rPr>
        <b/>
        <sz val="8"/>
        <color rgb="FFFF0000"/>
        <rFont val="Tahoma"/>
        <family val="2"/>
      </rPr>
      <t xml:space="preserve">LEXAR / SANDISK, </t>
    </r>
    <r>
      <rPr>
        <b/>
        <sz val="8"/>
        <rFont val="Tahoma"/>
        <family val="2"/>
      </rPr>
      <t>MACHINETRONICS(OK),NEC(OK),NIKON(OK),SOLIDVIEW(OK),SONY(OK),TAKSTAR(OK),YONGNUO(OK)</t>
    </r>
  </si>
  <si>
    <t>CAJA DE COMPENSACION FAMILIAR  COMFACESAR</t>
  </si>
  <si>
    <t>INSTITUCION UNIVERSITARIA -ITSA</t>
  </si>
  <si>
    <t>No cumple con el 75% de lo requrido en  la convocatoria  pública según lo contemplado  en el numeral  2.4.2 CERTIFICACIONES CONTRACTUALES. NOTA  5.</t>
  </si>
  <si>
    <t>2.4.6 COMPROMISO DE MANUALES</t>
  </si>
  <si>
    <t>NO  PRESENTA</t>
  </si>
  <si>
    <t>NO CUMPLE CON LO ESTABLECIDO EN EL NUMERAL NOTA 3: Cada certificación deberá VENIR RESPALDADA POR FOTOCOPIA DEL CONTRATO, ORDEN DE COMPRA y/o de la facturación que se originó en el desarrollo del mismo.</t>
  </si>
  <si>
    <t>NO CUMPLE 2.4.2. CERTIFICACIONES CONTRACTUALES
"...Para acreditar la experiencia el oferente deberá presentar tres (3) certificaciones de contratos por proponente, suscritos, ejecutados y terminados en los últimos 5 años anterios a la fecha de cierre del presente proceso. En las certificaciones de forma general se debe poder constatar que los objetos de las mismas hayan consistido en el SUMINISTRO O VENTA DE EQUIPOS DE LABORATORIO..."</t>
  </si>
  <si>
    <r>
      <t>IDEUM(OK), CANON</t>
    </r>
    <r>
      <rPr>
        <b/>
        <sz val="8"/>
        <color rgb="FFFF0000"/>
        <rFont val="Tahoma"/>
        <family val="2"/>
      </rPr>
      <t>, IKAN</t>
    </r>
    <r>
      <rPr>
        <b/>
        <sz val="8"/>
        <rFont val="Tahoma"/>
        <family val="2"/>
      </rPr>
      <t>, EPSON(OK), PANASONIC(OK), SAMSUNG, SONY</t>
    </r>
  </si>
  <si>
    <r>
      <t xml:space="preserve">EPSON, </t>
    </r>
    <r>
      <rPr>
        <b/>
        <sz val="8"/>
        <color rgb="FFFF0000"/>
        <rFont val="Tahoma"/>
        <family val="2"/>
      </rPr>
      <t>CANON, VIDEO LIGHT, BOYA, NIKON, SAMSUNG, SONY</t>
    </r>
  </si>
  <si>
    <r>
      <rPr>
        <b/>
        <sz val="8"/>
        <color rgb="FFFF0000"/>
        <rFont val="Tahoma"/>
        <family val="2"/>
      </rPr>
      <t>CANON</t>
    </r>
    <r>
      <rPr>
        <b/>
        <sz val="8"/>
        <rFont val="Tahoma"/>
        <family val="2"/>
      </rPr>
      <t>,</t>
    </r>
    <r>
      <rPr>
        <b/>
        <sz val="8"/>
        <color rgb="FFFF0000"/>
        <rFont val="Tahoma"/>
        <family val="2"/>
      </rPr>
      <t>EPSON,GENERAY,</t>
    </r>
    <r>
      <rPr>
        <b/>
        <sz val="8"/>
        <rFont val="Tahoma"/>
        <family val="2"/>
      </rPr>
      <t xml:space="preserve"> IDEUM(OK),</t>
    </r>
    <r>
      <rPr>
        <b/>
        <sz val="8"/>
        <color rgb="FFFF0000"/>
        <rFont val="Tahoma"/>
        <family val="2"/>
      </rPr>
      <t>MANFROTTO</t>
    </r>
    <r>
      <rPr>
        <b/>
        <sz val="8"/>
        <rFont val="Tahoma"/>
        <family val="2"/>
      </rPr>
      <t>,NIKON(OK),SAMSUNG(OK),SANDISK(OK),</t>
    </r>
    <r>
      <rPr>
        <b/>
        <sz val="8"/>
        <color rgb="FFFF0000"/>
        <rFont val="Tahoma"/>
        <family val="2"/>
      </rPr>
      <t>SENNHEISH, SOLIDVIEW,SONY,TRAULUX</t>
    </r>
  </si>
  <si>
    <r>
      <rPr>
        <b/>
        <sz val="8"/>
        <color rgb="FFFF0000"/>
        <rFont val="Tahoma"/>
        <family val="2"/>
      </rPr>
      <t xml:space="preserve"> CANON</t>
    </r>
    <r>
      <rPr>
        <b/>
        <sz val="8"/>
        <rFont val="Tahoma"/>
        <family val="2"/>
      </rPr>
      <t xml:space="preserve">, SAMSUNG(OK), IMAGEN Y SONIDO(OK) ,EPSON(OK), CLARY ICON(OK), SONY(OK),PANASONIC(OK), </t>
    </r>
  </si>
  <si>
    <r>
      <t>IEDUM(OK),</t>
    </r>
    <r>
      <rPr>
        <b/>
        <sz val="8"/>
        <color rgb="FFFF0000"/>
        <rFont val="Tahoma"/>
        <family val="2"/>
      </rPr>
      <t xml:space="preserve"> SONY</t>
    </r>
    <r>
      <rPr>
        <b/>
        <sz val="8"/>
        <rFont val="Tahoma"/>
        <family val="2"/>
      </rPr>
      <t xml:space="preserve">, </t>
    </r>
    <r>
      <rPr>
        <b/>
        <sz val="8"/>
        <color rgb="FFFF0000"/>
        <rFont val="Tahoma"/>
        <family val="2"/>
      </rPr>
      <t>LUMEN, CANON</t>
    </r>
    <r>
      <rPr>
        <b/>
        <sz val="8"/>
        <rFont val="Tahoma"/>
        <family val="2"/>
      </rPr>
      <t xml:space="preserve">, SHURE(OK), </t>
    </r>
    <r>
      <rPr>
        <b/>
        <sz val="8"/>
        <color rgb="FFFF0000"/>
        <rFont val="Tahoma"/>
        <family val="2"/>
      </rPr>
      <t>LEXAR</t>
    </r>
    <r>
      <rPr>
        <b/>
        <sz val="8"/>
        <rFont val="Tahoma"/>
        <family val="2"/>
      </rPr>
      <t xml:space="preserve">, IG(OK), IQ BOARD(OK), </t>
    </r>
    <r>
      <rPr>
        <b/>
        <sz val="8"/>
        <color rgb="FFFF0000"/>
        <rFont val="Tahoma"/>
        <family val="2"/>
      </rPr>
      <t>SAMSUNG</t>
    </r>
    <r>
      <rPr>
        <b/>
        <sz val="8"/>
        <rFont val="Tahoma"/>
        <family val="2"/>
      </rPr>
      <t xml:space="preserve">, </t>
    </r>
    <r>
      <rPr>
        <b/>
        <sz val="8"/>
        <color rgb="FFFF0000"/>
        <rFont val="Tahoma"/>
        <family val="2"/>
      </rPr>
      <t>NICON, MANFROTTO</t>
    </r>
    <r>
      <rPr>
        <b/>
        <sz val="8"/>
        <rFont val="Tahoma"/>
        <family val="2"/>
      </rPr>
      <t>,EPSON(OK),</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</si>
</sst>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4" formatCode="_(&quot;$&quot;\ * #,##0.00_);_(&quot;$&quot;\ * \(#,##0.00\);_(&quot;$&quot;\ * &quot;-&quot;??_);_(@_)"/>
    <numFmt numFmtId="43" formatCode="_(* #,##0.00_);_(* \(#,##0.00\);_(* &quot;-&quot;??_);_(@_)"/>
    <numFmt numFmtId="164" formatCode="&quot;$&quot;#,##0;\-&quot;$&quot;#,##0"/>
    <numFmt numFmtId="165" formatCode="_(&quot;$&quot;\ * #,##0_);_(&quot;$&quot;\ * \(#,##0\);_(&quot;$&quot;\ * &quot;-&quot;??_);_(@_)"/>
    <numFmt numFmtId="166" formatCode="_(* #,##0.0_);_(* \(#,##0.0\);_(* &quot;-&quot;??_);_(@_)"/>
  </numFmts>
  <fonts count="20" x14ac:knownFonts="1">
    <font>
      <sz val="10"/>
      <name val="Arial"/>
    </font>
    <font>
      <sz val="10"/>
      <name val="Arial"/>
      <family val="2"/>
    </font>
    <font>
      <sz val="10"/>
      <name val="Arial"/>
      <family val="2"/>
    </font>
    <font>
      <sz val="10"/>
      <name val="Arial"/>
      <family val="2"/>
    </font>
    <font>
      <sz val="8"/>
      <name val="Tahoma"/>
      <family val="2"/>
    </font>
    <font>
      <b/>
      <sz val="14"/>
      <name val="Arial"/>
      <family val="2"/>
    </font>
    <font>
      <b/>
      <sz val="10"/>
      <name val="Arial Narrow"/>
      <family val="2"/>
    </font>
    <font>
      <b/>
      <sz val="14"/>
      <name val="Arial Narrow"/>
      <family val="2"/>
    </font>
    <font>
      <b/>
      <sz val="10"/>
      <name val="Tahoma"/>
      <family val="2"/>
    </font>
    <font>
      <b/>
      <sz val="10"/>
      <name val="Arial"/>
      <family val="2"/>
    </font>
    <font>
      <b/>
      <sz val="8"/>
      <name val="Tahoma"/>
      <family val="2"/>
    </font>
    <font>
      <sz val="8"/>
      <color rgb="FF000000"/>
      <name val="Tahoma"/>
      <family val="2"/>
    </font>
    <font>
      <sz val="9"/>
      <color indexed="81"/>
      <name val="Tahoma"/>
      <family val="2"/>
    </font>
    <font>
      <b/>
      <i/>
      <u/>
      <sz val="10"/>
      <name val="Arial Narrow"/>
      <family val="2"/>
    </font>
    <font>
      <b/>
      <sz val="9"/>
      <color indexed="81"/>
      <name val="Tahoma"/>
      <family val="2"/>
    </font>
    <font>
      <sz val="10"/>
      <name val="Arial"/>
      <family val="2"/>
    </font>
    <font>
      <b/>
      <sz val="8"/>
      <color rgb="FFFF0000"/>
      <name val="Tahoma"/>
      <family val="2"/>
    </font>
    <font>
      <b/>
      <sz val="9"/>
      <name val="Tahoma"/>
      <family val="2"/>
    </font>
    <font>
      <b/>
      <sz val="9"/>
      <color rgb="FFFF0000"/>
      <name val="Tahoma"/>
      <family val="2"/>
    </font>
    <font>
      <b/>
      <sz val="8"/>
      <color rgb="FFFF3300"/>
      <name val="Tahoma"/>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1" fillId="0" borderId="0"/>
    <xf numFmtId="0" fontId="3" fillId="0" borderId="0"/>
    <xf numFmtId="0" fontId="2"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43" fontId="15" fillId="0" borderId="0" applyFont="0" applyFill="0" applyBorder="0" applyAlignment="0" applyProtection="0"/>
    <xf numFmtId="0" fontId="1" fillId="0" borderId="0"/>
  </cellStyleXfs>
  <cellXfs count="61">
    <xf numFmtId="0" fontId="0" fillId="0" borderId="0" xfId="0"/>
    <xf numFmtId="0" fontId="0" fillId="0" borderId="0" xfId="0" applyFill="1"/>
    <xf numFmtId="0" fontId="0" fillId="0" borderId="0" xfId="0" applyFill="1" applyAlignment="1">
      <alignment horizontal="center" vertical="center" wrapText="1"/>
    </xf>
    <xf numFmtId="0" fontId="9" fillId="0" borderId="0" xfId="0" applyFont="1" applyFill="1"/>
    <xf numFmtId="0" fontId="5" fillId="0" borderId="0" xfId="0" applyFont="1" applyFill="1" applyAlignment="1"/>
    <xf numFmtId="0" fontId="9" fillId="0" borderId="0" xfId="0" applyFont="1" applyFill="1" applyAlignment="1">
      <alignment horizontal="left" vertical="center"/>
    </xf>
    <xf numFmtId="0" fontId="11" fillId="0" borderId="0" xfId="0" applyFont="1" applyBorder="1" applyAlignment="1">
      <alignment horizontal="center" vertical="center" wrapText="1"/>
    </xf>
    <xf numFmtId="0" fontId="0" fillId="0" borderId="0" xfId="0" applyFill="1" applyBorder="1"/>
    <xf numFmtId="0" fontId="11" fillId="0" borderId="0" xfId="0" applyFont="1" applyFill="1" applyBorder="1" applyAlignment="1">
      <alignment horizontal="center" vertical="center" wrapText="1"/>
    </xf>
    <xf numFmtId="0" fontId="2" fillId="0" borderId="0" xfId="0" applyFont="1"/>
    <xf numFmtId="0" fontId="0" fillId="2" borderId="0" xfId="0" applyFill="1"/>
    <xf numFmtId="0" fontId="8" fillId="0" borderId="1" xfId="3" applyFont="1" applyFill="1" applyBorder="1" applyAlignment="1" applyProtection="1">
      <alignment horizontal="center" vertical="center" wrapText="1"/>
      <protection locked="0"/>
    </xf>
    <xf numFmtId="15" fontId="4" fillId="0" borderId="1" xfId="3" applyNumberFormat="1" applyFont="1" applyFill="1" applyBorder="1" applyAlignment="1" applyProtection="1">
      <alignment horizontal="center" vertical="center" wrapText="1"/>
      <protection locked="0"/>
    </xf>
    <xf numFmtId="4" fontId="4" fillId="0" borderId="1" xfId="3" applyNumberFormat="1" applyFont="1" applyFill="1" applyBorder="1" applyAlignment="1" applyProtection="1">
      <alignment horizontal="center" vertical="center" wrapText="1"/>
      <protection locked="0"/>
    </xf>
    <xf numFmtId="0" fontId="1" fillId="0" borderId="0" xfId="0" applyFont="1"/>
    <xf numFmtId="0" fontId="4" fillId="0" borderId="1" xfId="3" applyFont="1" applyFill="1" applyBorder="1" applyAlignment="1" applyProtection="1">
      <alignment horizontal="center" vertical="center" wrapText="1"/>
      <protection locked="0"/>
    </xf>
    <xf numFmtId="0" fontId="4" fillId="3" borderId="1" xfId="3" applyFont="1" applyFill="1" applyBorder="1" applyAlignment="1" applyProtection="1">
      <alignment horizontal="center" vertical="center" wrapText="1"/>
      <protection locked="0"/>
    </xf>
    <xf numFmtId="0" fontId="10" fillId="3" borderId="1" xfId="3" applyFont="1" applyFill="1" applyBorder="1" applyAlignment="1" applyProtection="1">
      <alignment horizontal="center" vertical="center" wrapText="1"/>
      <protection locked="0"/>
    </xf>
    <xf numFmtId="0" fontId="4" fillId="3" borderId="1" xfId="3" applyFont="1" applyFill="1" applyBorder="1" applyAlignment="1" applyProtection="1">
      <alignment horizontal="center" vertical="center" wrapText="1"/>
      <protection locked="0"/>
    </xf>
    <xf numFmtId="0" fontId="10" fillId="3" borderId="1" xfId="3" applyFont="1" applyFill="1" applyBorder="1" applyAlignment="1" applyProtection="1">
      <alignment horizontal="center" vertical="center" wrapText="1"/>
      <protection locked="0"/>
    </xf>
    <xf numFmtId="0" fontId="6" fillId="0" borderId="1" xfId="3" applyFont="1" applyFill="1" applyBorder="1" applyAlignment="1" applyProtection="1">
      <alignment horizontal="left" vertical="center" wrapText="1"/>
    </xf>
    <xf numFmtId="15" fontId="4" fillId="3" borderId="1" xfId="3" applyNumberFormat="1" applyFont="1" applyFill="1" applyBorder="1" applyAlignment="1" applyProtection="1">
      <alignment horizontal="left" vertical="center" wrapText="1"/>
      <protection locked="0"/>
    </xf>
    <xf numFmtId="166" fontId="4" fillId="3" borderId="1" xfId="7" applyNumberFormat="1" applyFont="1" applyFill="1" applyBorder="1" applyAlignment="1" applyProtection="1">
      <alignment horizontal="center" vertical="center" wrapText="1"/>
      <protection locked="0"/>
    </xf>
    <xf numFmtId="4" fontId="4" fillId="3" borderId="1" xfId="3" applyNumberFormat="1" applyFont="1" applyFill="1" applyBorder="1" applyAlignment="1" applyProtection="1">
      <alignment horizontal="center" vertical="center" wrapText="1"/>
      <protection locked="0"/>
    </xf>
    <xf numFmtId="4" fontId="10" fillId="3" borderId="1" xfId="3" applyNumberFormat="1" applyFont="1" applyFill="1" applyBorder="1" applyAlignment="1" applyProtection="1">
      <alignment horizontal="right" vertical="center" wrapText="1"/>
      <protection locked="0"/>
    </xf>
    <xf numFmtId="4" fontId="10" fillId="3" borderId="1" xfId="3" applyNumberFormat="1" applyFont="1" applyFill="1" applyBorder="1" applyAlignment="1" applyProtection="1">
      <alignment horizontal="center" vertical="center" wrapText="1"/>
      <protection locked="0"/>
    </xf>
    <xf numFmtId="4" fontId="10" fillId="3" borderId="1" xfId="4" applyNumberFormat="1" applyFont="1" applyFill="1" applyBorder="1" applyAlignment="1" applyProtection="1">
      <alignment horizontal="center" vertical="center" wrapText="1"/>
      <protection locked="0"/>
    </xf>
    <xf numFmtId="42" fontId="4" fillId="3" borderId="1" xfId="6" applyFont="1" applyFill="1" applyBorder="1" applyAlignment="1" applyProtection="1">
      <alignment horizontal="center" vertical="center" wrapText="1"/>
      <protection locked="0"/>
    </xf>
    <xf numFmtId="4" fontId="10" fillId="3" borderId="1" xfId="3" applyNumberFormat="1" applyFont="1" applyFill="1" applyBorder="1" applyAlignment="1" applyProtection="1">
      <alignment horizontal="justify" vertical="center" wrapText="1"/>
      <protection locked="0"/>
    </xf>
    <xf numFmtId="4" fontId="10" fillId="3" borderId="1" xfId="3" applyNumberFormat="1" applyFont="1" applyFill="1" applyBorder="1" applyAlignment="1" applyProtection="1">
      <alignment horizontal="center" vertical="center" wrapText="1"/>
      <protection locked="0"/>
    </xf>
    <xf numFmtId="15" fontId="10" fillId="3" borderId="1" xfId="3" applyNumberFormat="1" applyFont="1" applyFill="1" applyBorder="1" applyAlignment="1" applyProtection="1">
      <alignment horizontal="left" vertical="center" wrapText="1"/>
      <protection locked="0"/>
    </xf>
    <xf numFmtId="165" fontId="4" fillId="3" borderId="1" xfId="5" applyNumberFormat="1" applyFont="1" applyFill="1" applyBorder="1" applyAlignment="1" applyProtection="1">
      <alignment horizontal="center" vertical="center" wrapText="1"/>
      <protection locked="0"/>
    </xf>
    <xf numFmtId="44" fontId="4" fillId="3" borderId="1" xfId="5" applyFont="1" applyFill="1" applyBorder="1" applyAlignment="1" applyProtection="1">
      <alignment horizontal="center" vertical="center" wrapText="1"/>
      <protection locked="0"/>
    </xf>
    <xf numFmtId="4" fontId="19" fillId="4" borderId="1" xfId="8" applyNumberFormat="1" applyFont="1" applyFill="1" applyBorder="1" applyAlignment="1" applyProtection="1">
      <alignment horizontal="center" vertical="center" wrapText="1"/>
      <protection locked="0"/>
    </xf>
    <xf numFmtId="4" fontId="16" fillId="4" borderId="1" xfId="8" applyNumberFormat="1" applyFont="1" applyFill="1" applyBorder="1" applyAlignment="1" applyProtection="1">
      <alignment horizontal="center" vertical="center" wrapText="1"/>
      <protection locked="0"/>
    </xf>
    <xf numFmtId="0" fontId="4" fillId="3" borderId="1" xfId="3" applyFont="1" applyFill="1" applyBorder="1" applyAlignment="1" applyProtection="1">
      <alignment horizontal="center" vertical="center" wrapText="1"/>
      <protection locked="0"/>
    </xf>
    <xf numFmtId="0" fontId="7" fillId="0" borderId="1" xfId="3" applyFont="1" applyFill="1" applyBorder="1" applyAlignment="1" applyProtection="1">
      <alignment horizontal="center" vertical="center" wrapText="1"/>
    </xf>
    <xf numFmtId="4" fontId="10" fillId="3" borderId="1" xfId="3" applyNumberFormat="1" applyFont="1" applyFill="1" applyBorder="1" applyAlignment="1" applyProtection="1">
      <alignment horizontal="center" vertical="center" wrapText="1"/>
      <protection locked="0"/>
    </xf>
    <xf numFmtId="0" fontId="10" fillId="3" borderId="1" xfId="3" applyFont="1" applyFill="1" applyBorder="1" applyAlignment="1" applyProtection="1">
      <alignment horizontal="center" vertical="center" wrapText="1"/>
      <protection locked="0"/>
    </xf>
    <xf numFmtId="0" fontId="16" fillId="3" borderId="1" xfId="3" applyFont="1" applyFill="1" applyBorder="1" applyAlignment="1" applyProtection="1">
      <alignment horizontal="center" vertical="center" wrapText="1"/>
      <protection locked="0"/>
    </xf>
    <xf numFmtId="0" fontId="10" fillId="0" borderId="1" xfId="3" applyFont="1" applyFill="1" applyBorder="1" applyAlignment="1" applyProtection="1">
      <alignment horizontal="center" vertical="center" wrapText="1"/>
      <protection locked="0"/>
    </xf>
    <xf numFmtId="0" fontId="16" fillId="5" borderId="1" xfId="3" applyFont="1" applyFill="1" applyBorder="1" applyAlignment="1" applyProtection="1">
      <alignment horizontal="center" vertical="center" wrapText="1"/>
      <protection locked="0"/>
    </xf>
    <xf numFmtId="164" fontId="10" fillId="3" borderId="3" xfId="6" applyNumberFormat="1" applyFont="1" applyFill="1" applyBorder="1" applyAlignment="1" applyProtection="1">
      <alignment horizontal="center" vertical="center" wrapText="1"/>
      <protection locked="0"/>
    </xf>
    <xf numFmtId="164" fontId="10" fillId="3" borderId="2" xfId="6" applyNumberFormat="1" applyFont="1" applyFill="1" applyBorder="1" applyAlignment="1" applyProtection="1">
      <alignment horizontal="center" vertical="center" wrapText="1"/>
      <protection locked="0"/>
    </xf>
    <xf numFmtId="164" fontId="10" fillId="3" borderId="4" xfId="6" applyNumberFormat="1" applyFont="1" applyFill="1" applyBorder="1" applyAlignment="1" applyProtection="1">
      <alignment horizontal="center" vertical="center" wrapText="1"/>
      <protection locked="0"/>
    </xf>
    <xf numFmtId="0" fontId="4" fillId="3" borderId="1" xfId="3" applyFont="1" applyFill="1" applyBorder="1" applyAlignment="1" applyProtection="1">
      <alignment horizontal="center" vertical="center" wrapText="1"/>
      <protection locked="0"/>
    </xf>
    <xf numFmtId="0" fontId="16" fillId="5" borderId="3" xfId="3" applyFont="1" applyFill="1" applyBorder="1" applyAlignment="1" applyProtection="1">
      <alignment horizontal="center" vertical="center" wrapText="1"/>
      <protection locked="0"/>
    </xf>
    <xf numFmtId="0" fontId="16" fillId="5" borderId="2" xfId="3" applyFont="1" applyFill="1" applyBorder="1" applyAlignment="1" applyProtection="1">
      <alignment horizontal="center" vertical="center" wrapText="1"/>
      <protection locked="0"/>
    </xf>
    <xf numFmtId="0" fontId="16" fillId="5" borderId="4" xfId="3" applyFont="1" applyFill="1" applyBorder="1" applyAlignment="1" applyProtection="1">
      <alignment horizontal="center" vertical="center" wrapText="1"/>
      <protection locked="0"/>
    </xf>
    <xf numFmtId="0" fontId="10" fillId="3" borderId="3" xfId="3" applyFont="1" applyFill="1" applyBorder="1" applyAlignment="1" applyProtection="1">
      <alignment horizontal="center" vertical="center" wrapText="1"/>
      <protection locked="0"/>
    </xf>
    <xf numFmtId="0" fontId="10" fillId="3" borderId="2" xfId="3" applyFont="1" applyFill="1" applyBorder="1" applyAlignment="1" applyProtection="1">
      <alignment horizontal="center" vertical="center" wrapText="1"/>
      <protection locked="0"/>
    </xf>
    <xf numFmtId="0" fontId="10" fillId="3" borderId="4" xfId="3" applyFont="1" applyFill="1" applyBorder="1" applyAlignment="1" applyProtection="1">
      <alignment horizontal="center" vertical="center" wrapText="1"/>
      <protection locked="0"/>
    </xf>
    <xf numFmtId="0" fontId="17" fillId="3" borderId="1" xfId="3" applyFont="1" applyFill="1" applyBorder="1" applyAlignment="1" applyProtection="1">
      <alignment horizontal="center" vertical="center" wrapText="1"/>
      <protection locked="0"/>
    </xf>
    <xf numFmtId="4" fontId="10" fillId="3" borderId="3" xfId="3" applyNumberFormat="1" applyFont="1" applyFill="1" applyBorder="1" applyAlignment="1" applyProtection="1">
      <alignment horizontal="center" vertical="center" wrapText="1"/>
      <protection locked="0"/>
    </xf>
    <xf numFmtId="4" fontId="10" fillId="3" borderId="2" xfId="3" applyNumberFormat="1" applyFont="1" applyFill="1" applyBorder="1" applyAlignment="1" applyProtection="1">
      <alignment horizontal="center" vertical="center" wrapText="1"/>
      <protection locked="0"/>
    </xf>
    <xf numFmtId="4" fontId="10" fillId="3" borderId="4" xfId="3" applyNumberFormat="1"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wrapText="1"/>
    </xf>
    <xf numFmtId="0" fontId="10" fillId="5" borderId="2" xfId="3" applyFont="1" applyFill="1" applyBorder="1" applyAlignment="1" applyProtection="1">
      <alignment horizontal="center" vertical="center" wrapText="1"/>
      <protection locked="0"/>
    </xf>
    <xf numFmtId="0" fontId="10" fillId="5" borderId="4" xfId="3" applyFont="1" applyFill="1" applyBorder="1" applyAlignment="1" applyProtection="1">
      <alignment horizontal="center" vertical="center" wrapText="1"/>
      <protection locked="0"/>
    </xf>
    <xf numFmtId="0" fontId="16" fillId="6" borderId="1" xfId="3" applyFont="1" applyFill="1" applyBorder="1" applyAlignment="1" applyProtection="1">
      <alignment horizontal="center" vertical="center" wrapText="1"/>
      <protection locked="0"/>
    </xf>
    <xf numFmtId="0" fontId="10" fillId="6" borderId="1" xfId="3" applyFont="1" applyFill="1" applyBorder="1" applyAlignment="1" applyProtection="1">
      <alignment horizontal="center" vertical="center" wrapText="1"/>
      <protection locked="0"/>
    </xf>
  </cellXfs>
  <cellStyles count="9">
    <cellStyle name="Estilo 1" xfId="1"/>
    <cellStyle name="Millares" xfId="7" builtinId="3"/>
    <cellStyle name="Moneda" xfId="5" builtinId="4"/>
    <cellStyle name="Moneda [0]" xfId="6" builtinId="7"/>
    <cellStyle name="Normal" xfId="0" builtinId="0"/>
    <cellStyle name="Normal 2" xfId="2"/>
    <cellStyle name="Normal 2 2" xfId="3"/>
    <cellStyle name="Normal 2 2 2" xfId="8"/>
    <cellStyle name="Normal 2_EVALUACIÓN TECNICA CONV. PUBLICA No. 009 - 2011 EQUIPOS ROBUSTOS AGO5" xfId="4"/>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152400</xdr:colOff>
      <xdr:row>31</xdr:row>
      <xdr:rowOff>116417</xdr:rowOff>
    </xdr:from>
    <xdr:to>
      <xdr:col>0</xdr:col>
      <xdr:colOff>962025</xdr:colOff>
      <xdr:row>35</xdr:row>
      <xdr:rowOff>104775</xdr:rowOff>
    </xdr:to>
    <xdr:pic>
      <xdr:nvPicPr>
        <xdr:cNvPr id="113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790575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istrital\Desktop\Propuestas%20Economicas%20CP%20010\Precios%20Base%20Conv.%2001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VISUALES UNIVERSIDAD"/>
      <sheetName val="PROPUESTA"/>
      <sheetName val="ANALYTICA"/>
      <sheetName val="ANDIVISION"/>
      <sheetName val="NEXCOMPUTER"/>
      <sheetName val="OFIBOD"/>
      <sheetName val="SIMELC"/>
      <sheetName val="SUMIMAS"/>
      <sheetName val="TD ROBOTICA"/>
      <sheetName val="UT SICVEL 2017"/>
    </sheetNames>
    <sheetDataSet>
      <sheetData sheetId="0"/>
      <sheetData sheetId="1">
        <row r="39">
          <cell r="AD39">
            <v>251054062</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2:AG34"/>
  <sheetViews>
    <sheetView tabSelected="1" topLeftCell="A3" zoomScale="96" zoomScaleNormal="96" zoomScaleSheetLayoutView="87" workbookViewId="0">
      <pane xSplit="1" ySplit="6" topLeftCell="B9" activePane="bottomRight" state="frozen"/>
      <selection activeCell="AP25" sqref="AP25:AS25"/>
      <selection pane="topRight" activeCell="AP25" sqref="AP25:AS25"/>
      <selection pane="bottomLeft" activeCell="AP25" sqref="AP25:AS25"/>
      <selection pane="bottomRight" activeCell="G11" sqref="G11"/>
    </sheetView>
  </sheetViews>
  <sheetFormatPr baseColWidth="10" defaultColWidth="10.85546875" defaultRowHeight="20.100000000000001" customHeight="1" x14ac:dyDescent="0.2"/>
  <cols>
    <col min="1" max="1" width="55.42578125" style="2" customWidth="1"/>
    <col min="2" max="2" width="15.140625" style="1" customWidth="1"/>
    <col min="3" max="3" width="19.28515625" style="1" customWidth="1"/>
    <col min="4" max="4" width="17.140625" style="1" customWidth="1"/>
    <col min="5" max="5" width="18.7109375" style="1" customWidth="1"/>
    <col min="6" max="6" width="16.42578125" style="1" customWidth="1"/>
    <col min="7" max="7" width="20.7109375" style="1" customWidth="1"/>
    <col min="8" max="8" width="16.42578125" style="1" customWidth="1"/>
    <col min="9" max="9" width="22.7109375" style="1" customWidth="1"/>
    <col min="10" max="10" width="16.42578125" style="1" customWidth="1"/>
    <col min="11" max="11" width="20.7109375" style="1" customWidth="1"/>
    <col min="12" max="12" width="19.7109375" style="1" customWidth="1"/>
    <col min="13" max="13" width="22.7109375" style="1" customWidth="1"/>
    <col min="14" max="14" width="17.85546875" style="1" customWidth="1"/>
    <col min="15" max="15" width="19.140625" style="1" customWidth="1"/>
    <col min="16" max="16" width="15.140625" style="1" customWidth="1"/>
    <col min="17" max="17" width="18.42578125" style="1" customWidth="1"/>
    <col min="18" max="18" width="17.85546875" style="1" customWidth="1"/>
    <col min="19" max="19" width="19.140625" style="1" customWidth="1"/>
    <col min="20" max="20" width="16.85546875" style="1" customWidth="1"/>
    <col min="21" max="21" width="18.42578125" style="1" customWidth="1"/>
    <col min="22" max="22" width="14.28515625" style="1" customWidth="1"/>
    <col min="23" max="23" width="19.28515625" style="1" customWidth="1"/>
    <col min="24" max="24" width="17.85546875" style="1" customWidth="1"/>
    <col min="25" max="25" width="24.7109375" style="1" customWidth="1"/>
    <col min="26" max="26" width="18.42578125" style="1" customWidth="1"/>
    <col min="27" max="27" width="20.7109375" style="1" customWidth="1"/>
    <col min="28" max="28" width="15.140625" style="1" customWidth="1"/>
    <col min="29" max="29" width="18.7109375" style="1" customWidth="1"/>
    <col min="30" max="30" width="17.7109375" style="1" customWidth="1"/>
    <col min="31" max="31" width="19.42578125" style="1" customWidth="1"/>
    <col min="32" max="32" width="18.140625" style="1" customWidth="1"/>
    <col min="33" max="33" width="29.85546875" style="1" customWidth="1"/>
    <col min="34" max="16384" width="10.85546875" style="1"/>
  </cols>
  <sheetData>
    <row r="2" spans="1:33" ht="20.100000000000001" customHeight="1" x14ac:dyDescent="0.25">
      <c r="A2" s="4" t="s">
        <v>0</v>
      </c>
    </row>
    <row r="3" spans="1:33" ht="20.100000000000001" customHeight="1" x14ac:dyDescent="0.25">
      <c r="A3" s="4" t="s">
        <v>27</v>
      </c>
    </row>
    <row r="4" spans="1:33" ht="20.100000000000001" customHeight="1" x14ac:dyDescent="0.2">
      <c r="P4" s="10"/>
    </row>
    <row r="5" spans="1:33" s="7" customFormat="1" ht="20.100000000000001" customHeight="1" x14ac:dyDescent="0.25">
      <c r="A5" s="4" t="s">
        <v>13</v>
      </c>
      <c r="B5" s="6"/>
      <c r="C5" s="6"/>
      <c r="D5" s="6"/>
      <c r="F5" s="1"/>
      <c r="G5" s="1"/>
      <c r="H5" s="1"/>
      <c r="I5" s="1"/>
      <c r="J5" s="1"/>
      <c r="K5" s="1"/>
      <c r="L5" s="1"/>
      <c r="M5" s="1"/>
      <c r="N5" s="1"/>
      <c r="O5" s="1"/>
      <c r="P5" s="1"/>
      <c r="Q5" s="1"/>
      <c r="R5" s="1"/>
      <c r="S5" s="1"/>
      <c r="T5" s="1"/>
      <c r="U5" s="1"/>
      <c r="V5" s="1"/>
      <c r="W5" s="1"/>
      <c r="X5" s="1"/>
      <c r="Y5" s="1"/>
      <c r="Z5" s="1"/>
      <c r="AA5" s="1"/>
      <c r="AB5" s="6"/>
      <c r="AC5" s="6"/>
      <c r="AD5" s="6"/>
      <c r="AE5" s="6"/>
      <c r="AF5" s="6"/>
      <c r="AG5" s="6"/>
    </row>
    <row r="6" spans="1:33" ht="20.100000000000001" customHeight="1" x14ac:dyDescent="0.2">
      <c r="F6" s="8"/>
      <c r="G6" s="8"/>
      <c r="H6" s="6"/>
      <c r="I6" s="8"/>
      <c r="J6" s="8"/>
      <c r="K6" s="8"/>
      <c r="AD6" s="8"/>
      <c r="AE6" s="8"/>
      <c r="AF6" s="8"/>
      <c r="AG6" s="6"/>
    </row>
    <row r="7" spans="1:33" ht="20.100000000000001" customHeight="1" x14ac:dyDescent="0.2">
      <c r="A7" s="56" t="s">
        <v>1</v>
      </c>
      <c r="B7" s="36" t="s">
        <v>28</v>
      </c>
      <c r="C7" s="36"/>
      <c r="D7" s="36"/>
      <c r="E7" s="36"/>
      <c r="F7" s="36" t="s">
        <v>29</v>
      </c>
      <c r="G7" s="36"/>
      <c r="H7" s="36"/>
      <c r="I7" s="36"/>
      <c r="J7" s="36" t="s">
        <v>30</v>
      </c>
      <c r="K7" s="36"/>
      <c r="L7" s="36"/>
      <c r="M7" s="36"/>
      <c r="N7" s="36" t="s">
        <v>31</v>
      </c>
      <c r="O7" s="36"/>
      <c r="P7" s="36"/>
      <c r="Q7" s="36"/>
      <c r="R7" s="36" t="s">
        <v>32</v>
      </c>
      <c r="S7" s="36"/>
      <c r="T7" s="36"/>
      <c r="U7" s="36"/>
      <c r="V7" s="36" t="s">
        <v>33</v>
      </c>
      <c r="W7" s="36"/>
      <c r="X7" s="36"/>
      <c r="Y7" s="36"/>
      <c r="Z7" s="36" t="s">
        <v>34</v>
      </c>
      <c r="AA7" s="36"/>
      <c r="AB7" s="36"/>
      <c r="AC7" s="36"/>
      <c r="AD7" s="36" t="s">
        <v>35</v>
      </c>
      <c r="AE7" s="36"/>
      <c r="AF7" s="36"/>
      <c r="AG7" s="36"/>
    </row>
    <row r="8" spans="1:33" ht="20.100000000000001" customHeight="1" x14ac:dyDescent="0.2">
      <c r="A8" s="5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33" ht="75.95" customHeight="1" x14ac:dyDescent="0.2">
      <c r="A9" s="20" t="s">
        <v>46</v>
      </c>
      <c r="B9" s="38" t="s">
        <v>8</v>
      </c>
      <c r="C9" s="38"/>
      <c r="D9" s="38"/>
      <c r="E9" s="38"/>
      <c r="F9" s="38" t="s">
        <v>8</v>
      </c>
      <c r="G9" s="38"/>
      <c r="H9" s="38"/>
      <c r="I9" s="38"/>
      <c r="J9" s="38" t="s">
        <v>8</v>
      </c>
      <c r="K9" s="38"/>
      <c r="L9" s="38"/>
      <c r="M9" s="38"/>
      <c r="N9" s="38" t="s">
        <v>8</v>
      </c>
      <c r="O9" s="38"/>
      <c r="P9" s="38"/>
      <c r="Q9" s="38"/>
      <c r="R9" s="40" t="s">
        <v>8</v>
      </c>
      <c r="S9" s="40"/>
      <c r="T9" s="40"/>
      <c r="U9" s="40"/>
      <c r="V9" s="38" t="s">
        <v>8</v>
      </c>
      <c r="W9" s="38"/>
      <c r="X9" s="38"/>
      <c r="Y9" s="38"/>
      <c r="Z9" s="38" t="s">
        <v>8</v>
      </c>
      <c r="AA9" s="38"/>
      <c r="AB9" s="38"/>
      <c r="AC9" s="38"/>
      <c r="AD9" s="38" t="s">
        <v>8</v>
      </c>
      <c r="AE9" s="38"/>
      <c r="AF9" s="38"/>
      <c r="AG9" s="38"/>
    </row>
    <row r="10" spans="1:33" s="3" customFormat="1" ht="51" customHeight="1" x14ac:dyDescent="0.2">
      <c r="A10" s="20" t="s">
        <v>42</v>
      </c>
      <c r="B10" s="11" t="s">
        <v>2</v>
      </c>
      <c r="C10" s="11" t="s">
        <v>43</v>
      </c>
      <c r="D10" s="11" t="s">
        <v>3</v>
      </c>
      <c r="E10" s="11" t="s">
        <v>4</v>
      </c>
      <c r="F10" s="11" t="s">
        <v>2</v>
      </c>
      <c r="G10" s="11" t="s">
        <v>43</v>
      </c>
      <c r="H10" s="11" t="s">
        <v>3</v>
      </c>
      <c r="I10" s="11" t="s">
        <v>4</v>
      </c>
      <c r="J10" s="11" t="s">
        <v>2</v>
      </c>
      <c r="K10" s="11" t="s">
        <v>43</v>
      </c>
      <c r="L10" s="11" t="s">
        <v>3</v>
      </c>
      <c r="M10" s="11" t="s">
        <v>4</v>
      </c>
      <c r="N10" s="11" t="s">
        <v>2</v>
      </c>
      <c r="O10" s="11" t="s">
        <v>43</v>
      </c>
      <c r="P10" s="11" t="s">
        <v>3</v>
      </c>
      <c r="Q10" s="11" t="s">
        <v>4</v>
      </c>
      <c r="R10" s="11" t="s">
        <v>2</v>
      </c>
      <c r="S10" s="11" t="s">
        <v>43</v>
      </c>
      <c r="T10" s="11" t="s">
        <v>3</v>
      </c>
      <c r="U10" s="11" t="s">
        <v>4</v>
      </c>
      <c r="V10" s="11" t="s">
        <v>2</v>
      </c>
      <c r="W10" s="11" t="s">
        <v>43</v>
      </c>
      <c r="X10" s="11" t="s">
        <v>3</v>
      </c>
      <c r="Y10" s="11" t="s">
        <v>4</v>
      </c>
      <c r="Z10" s="11" t="s">
        <v>2</v>
      </c>
      <c r="AA10" s="11" t="s">
        <v>43</v>
      </c>
      <c r="AB10" s="11" t="s">
        <v>3</v>
      </c>
      <c r="AC10" s="11" t="s">
        <v>4</v>
      </c>
      <c r="AD10" s="11" t="s">
        <v>2</v>
      </c>
      <c r="AE10" s="11" t="s">
        <v>43</v>
      </c>
      <c r="AF10" s="11" t="s">
        <v>3</v>
      </c>
      <c r="AG10" s="11" t="s">
        <v>4</v>
      </c>
    </row>
    <row r="11" spans="1:33" ht="126" x14ac:dyDescent="0.2">
      <c r="A11" s="20" t="s">
        <v>53</v>
      </c>
      <c r="B11" s="16" t="s">
        <v>47</v>
      </c>
      <c r="C11" s="21" t="s">
        <v>48</v>
      </c>
      <c r="D11" s="22">
        <v>481210219</v>
      </c>
      <c r="E11" s="23" t="s">
        <v>8</v>
      </c>
      <c r="F11" s="18" t="s">
        <v>83</v>
      </c>
      <c r="G11" s="21" t="s">
        <v>86</v>
      </c>
      <c r="H11" s="23">
        <v>332669560</v>
      </c>
      <c r="I11" s="23" t="s">
        <v>8</v>
      </c>
      <c r="J11" s="16" t="s">
        <v>54</v>
      </c>
      <c r="K11" s="21" t="s">
        <v>55</v>
      </c>
      <c r="L11" s="23">
        <v>1780410000</v>
      </c>
      <c r="M11" s="23" t="s">
        <v>8</v>
      </c>
      <c r="N11" s="35" t="s">
        <v>68</v>
      </c>
      <c r="O11" s="21" t="s">
        <v>69</v>
      </c>
      <c r="P11" s="23">
        <v>357945029</v>
      </c>
      <c r="Q11" s="23" t="s">
        <v>8</v>
      </c>
      <c r="R11" s="18" t="s">
        <v>81</v>
      </c>
      <c r="S11" s="30" t="s">
        <v>80</v>
      </c>
      <c r="T11" s="23">
        <v>647728167</v>
      </c>
      <c r="U11" s="33" t="s">
        <v>109</v>
      </c>
      <c r="V11" s="16" t="s">
        <v>60</v>
      </c>
      <c r="W11" s="21" t="s">
        <v>61</v>
      </c>
      <c r="X11" s="27">
        <v>2788028025</v>
      </c>
      <c r="Y11" s="23" t="s">
        <v>106</v>
      </c>
      <c r="Z11" s="18" t="s">
        <v>105</v>
      </c>
      <c r="AA11" s="21" t="s">
        <v>65</v>
      </c>
      <c r="AB11" s="23">
        <v>154943288</v>
      </c>
      <c r="AC11" s="23" t="s">
        <v>8</v>
      </c>
      <c r="AD11" s="18" t="s">
        <v>73</v>
      </c>
      <c r="AE11" s="21" t="s">
        <v>74</v>
      </c>
      <c r="AF11" s="31">
        <f>1056731500*2</f>
        <v>2113463000</v>
      </c>
      <c r="AG11" s="23" t="s">
        <v>8</v>
      </c>
    </row>
    <row r="12" spans="1:33" ht="126" x14ac:dyDescent="0.2">
      <c r="A12" s="20">
        <v>2</v>
      </c>
      <c r="B12" s="16" t="s">
        <v>49</v>
      </c>
      <c r="C12" s="21" t="s">
        <v>50</v>
      </c>
      <c r="D12" s="23">
        <v>1104945202</v>
      </c>
      <c r="E12" s="23" t="s">
        <v>8</v>
      </c>
      <c r="F12" s="18" t="s">
        <v>84</v>
      </c>
      <c r="G12" s="21" t="s">
        <v>87</v>
      </c>
      <c r="H12" s="23">
        <v>260085920</v>
      </c>
      <c r="I12" s="23" t="s">
        <v>8</v>
      </c>
      <c r="J12" s="16" t="s">
        <v>56</v>
      </c>
      <c r="K12" s="21" t="s">
        <v>57</v>
      </c>
      <c r="L12" s="23">
        <v>1048000000</v>
      </c>
      <c r="M12" s="23" t="s">
        <v>8</v>
      </c>
      <c r="N12" s="35" t="s">
        <v>26</v>
      </c>
      <c r="O12" s="21" t="s">
        <v>71</v>
      </c>
      <c r="P12" s="23">
        <v>366624264</v>
      </c>
      <c r="Q12" s="23" t="s">
        <v>8</v>
      </c>
      <c r="R12" s="18" t="s">
        <v>82</v>
      </c>
      <c r="S12" s="30" t="s">
        <v>69</v>
      </c>
      <c r="T12" s="23">
        <v>449100000</v>
      </c>
      <c r="U12" s="33" t="s">
        <v>109</v>
      </c>
      <c r="V12" s="16" t="s">
        <v>64</v>
      </c>
      <c r="W12" s="21" t="s">
        <v>62</v>
      </c>
      <c r="X12" s="27">
        <v>8034165939</v>
      </c>
      <c r="Y12" s="23" t="s">
        <v>106</v>
      </c>
      <c r="Z12" s="18" t="s">
        <v>66</v>
      </c>
      <c r="AA12" s="21" t="s">
        <v>67</v>
      </c>
      <c r="AB12" s="23">
        <v>71981480</v>
      </c>
      <c r="AC12" s="23" t="s">
        <v>8</v>
      </c>
      <c r="AD12" s="18" t="s">
        <v>104</v>
      </c>
      <c r="AE12" s="21" t="s">
        <v>75</v>
      </c>
      <c r="AF12" s="31">
        <f>469500000*2</f>
        <v>939000000</v>
      </c>
      <c r="AG12" s="23" t="s">
        <v>8</v>
      </c>
    </row>
    <row r="13" spans="1:33" ht="283.5" x14ac:dyDescent="0.2">
      <c r="A13" s="20">
        <v>3</v>
      </c>
      <c r="B13" s="16" t="s">
        <v>51</v>
      </c>
      <c r="C13" s="21" t="s">
        <v>52</v>
      </c>
      <c r="D13" s="23">
        <v>783023200</v>
      </c>
      <c r="E13" s="23" t="s">
        <v>8</v>
      </c>
      <c r="F13" s="18" t="s">
        <v>85</v>
      </c>
      <c r="G13" s="21" t="s">
        <v>88</v>
      </c>
      <c r="H13" s="23">
        <v>1057293020</v>
      </c>
      <c r="I13" s="23" t="s">
        <v>8</v>
      </c>
      <c r="J13" s="16" t="s">
        <v>58</v>
      </c>
      <c r="K13" s="21" t="s">
        <v>59</v>
      </c>
      <c r="L13" s="23">
        <v>828867892</v>
      </c>
      <c r="M13" s="23" t="s">
        <v>8</v>
      </c>
      <c r="N13" s="35" t="s">
        <v>70</v>
      </c>
      <c r="O13" s="21" t="s">
        <v>72</v>
      </c>
      <c r="P13" s="23">
        <v>146624800</v>
      </c>
      <c r="Q13" s="23" t="s">
        <v>8</v>
      </c>
      <c r="R13" s="15" t="s">
        <v>18</v>
      </c>
      <c r="S13" s="12" t="s">
        <v>108</v>
      </c>
      <c r="T13" s="13" t="s">
        <v>18</v>
      </c>
      <c r="U13" s="34" t="s">
        <v>110</v>
      </c>
      <c r="V13" s="16" t="s">
        <v>26</v>
      </c>
      <c r="W13" s="21" t="s">
        <v>63</v>
      </c>
      <c r="X13" s="27">
        <v>5356787108</v>
      </c>
      <c r="Y13" s="23" t="s">
        <v>106</v>
      </c>
      <c r="Z13" s="18" t="s">
        <v>78</v>
      </c>
      <c r="AA13" s="21" t="s">
        <v>79</v>
      </c>
      <c r="AB13" s="23">
        <v>36626072</v>
      </c>
      <c r="AC13" s="23" t="s">
        <v>8</v>
      </c>
      <c r="AD13" s="18" t="s">
        <v>77</v>
      </c>
      <c r="AE13" s="21" t="s">
        <v>76</v>
      </c>
      <c r="AF13" s="32">
        <f>118845000*2</f>
        <v>237690000</v>
      </c>
      <c r="AG13" s="23" t="s">
        <v>8</v>
      </c>
    </row>
    <row r="14" spans="1:33" s="3" customFormat="1" ht="20.100000000000001" customHeight="1" x14ac:dyDescent="0.2">
      <c r="A14" s="20" t="s">
        <v>5</v>
      </c>
      <c r="B14" s="49"/>
      <c r="C14" s="51"/>
      <c r="D14" s="24">
        <f>SUM(D11:D13)</f>
        <v>2369178621</v>
      </c>
      <c r="E14" s="25"/>
      <c r="F14" s="49"/>
      <c r="G14" s="51"/>
      <c r="H14" s="24">
        <f>SUM(H11:H13)</f>
        <v>1650048500</v>
      </c>
      <c r="I14" s="26"/>
      <c r="J14" s="17"/>
      <c r="K14" s="17"/>
      <c r="L14" s="24">
        <f>SUM(L11:L13)</f>
        <v>3657277892</v>
      </c>
      <c r="M14" s="26"/>
      <c r="N14" s="19"/>
      <c r="O14" s="19"/>
      <c r="P14" s="24">
        <f>SUM(P11:P13)</f>
        <v>871194093</v>
      </c>
      <c r="Q14" s="26"/>
      <c r="R14" s="19"/>
      <c r="S14" s="19"/>
      <c r="T14" s="24">
        <f>SUM(T11:T13)</f>
        <v>1096828167</v>
      </c>
      <c r="U14" s="26"/>
      <c r="V14" s="17"/>
      <c r="W14" s="17"/>
      <c r="X14" s="24">
        <f>SUM(X11:X13)</f>
        <v>16178981072</v>
      </c>
      <c r="Y14" s="28"/>
      <c r="Z14" s="19"/>
      <c r="AA14" s="19"/>
      <c r="AB14" s="24">
        <f>SUM(AB11:AB13)</f>
        <v>263550840</v>
      </c>
      <c r="AC14" s="26"/>
      <c r="AD14" s="19"/>
      <c r="AE14" s="19"/>
      <c r="AF14" s="24">
        <f>SUM(AF11:AF13)</f>
        <v>3290153000</v>
      </c>
      <c r="AG14" s="29"/>
    </row>
    <row r="15" spans="1:33" s="3" customFormat="1" ht="20.100000000000001" customHeight="1" x14ac:dyDescent="0.2">
      <c r="A15" s="20" t="s">
        <v>9</v>
      </c>
      <c r="B15" s="53">
        <v>694062740</v>
      </c>
      <c r="C15" s="54"/>
      <c r="D15" s="54"/>
      <c r="E15" s="55"/>
      <c r="F15" s="37">
        <v>451629990</v>
      </c>
      <c r="G15" s="37"/>
      <c r="H15" s="37"/>
      <c r="I15" s="37"/>
      <c r="J15" s="53">
        <v>668238795.13999999</v>
      </c>
      <c r="K15" s="54"/>
      <c r="L15" s="54"/>
      <c r="M15" s="55"/>
      <c r="N15" s="37">
        <v>585960760</v>
      </c>
      <c r="O15" s="37"/>
      <c r="P15" s="37"/>
      <c r="Q15" s="37"/>
      <c r="R15" s="37">
        <v>506077131</v>
      </c>
      <c r="S15" s="37"/>
      <c r="T15" s="37"/>
      <c r="U15" s="37"/>
      <c r="V15" s="42">
        <v>668546760</v>
      </c>
      <c r="W15" s="43"/>
      <c r="X15" s="43"/>
      <c r="Y15" s="44"/>
      <c r="Z15" s="37">
        <f>+[1]PROPUESTA!$AD$39</f>
        <v>251054062</v>
      </c>
      <c r="AA15" s="37"/>
      <c r="AB15" s="37"/>
      <c r="AC15" s="37"/>
      <c r="AD15" s="37">
        <v>655568456</v>
      </c>
      <c r="AE15" s="37"/>
      <c r="AF15" s="37"/>
      <c r="AG15" s="37"/>
    </row>
    <row r="16" spans="1:33" ht="20.100000000000001" customHeight="1" x14ac:dyDescent="0.2">
      <c r="A16" s="20" t="s">
        <v>6</v>
      </c>
      <c r="B16" s="38" t="str">
        <f>IF(D14&lt;B15,"NO CUMPLE","CUMPLE")</f>
        <v>CUMPLE</v>
      </c>
      <c r="C16" s="38"/>
      <c r="D16" s="38"/>
      <c r="E16" s="38"/>
      <c r="F16" s="38" t="str">
        <f>IF(H14&lt;F15,"NO CUMPLE","CUMPLE")</f>
        <v>CUMPLE</v>
      </c>
      <c r="G16" s="38"/>
      <c r="H16" s="38"/>
      <c r="I16" s="38"/>
      <c r="J16" s="38" t="str">
        <f>IF(L14&lt;J15,"NO CUMPLE","CUMPLE")</f>
        <v>CUMPLE</v>
      </c>
      <c r="K16" s="38"/>
      <c r="L16" s="38"/>
      <c r="M16" s="38"/>
      <c r="N16" s="38" t="str">
        <f>IF(P14&lt;N15,"NO CUMPLE","CUMPLE")</f>
        <v>CUMPLE</v>
      </c>
      <c r="O16" s="38"/>
      <c r="P16" s="38"/>
      <c r="Q16" s="38"/>
      <c r="R16" s="38" t="s">
        <v>16</v>
      </c>
      <c r="S16" s="38"/>
      <c r="T16" s="38"/>
      <c r="U16" s="38"/>
      <c r="V16" s="38" t="s">
        <v>8</v>
      </c>
      <c r="W16" s="38"/>
      <c r="X16" s="38"/>
      <c r="Y16" s="38"/>
      <c r="Z16" s="38" t="str">
        <f>IF(AB14&lt;Z15,"NO CUMPLE","CUMPLE")</f>
        <v>CUMPLE</v>
      </c>
      <c r="AA16" s="38"/>
      <c r="AB16" s="38"/>
      <c r="AC16" s="38"/>
      <c r="AD16" s="38" t="str">
        <f>IF(AF14&lt;AD15,"NO CUMPLE","CUMPLE")</f>
        <v>CUMPLE</v>
      </c>
      <c r="AE16" s="38"/>
      <c r="AF16" s="38"/>
      <c r="AG16" s="38"/>
    </row>
    <row r="17" spans="1:33" ht="20.100000000000001" customHeight="1" x14ac:dyDescent="0.2">
      <c r="A17" s="20" t="s">
        <v>45</v>
      </c>
      <c r="B17" s="38" t="s">
        <v>17</v>
      </c>
      <c r="C17" s="38"/>
      <c r="D17" s="38"/>
      <c r="E17" s="38"/>
      <c r="F17" s="38" t="s">
        <v>17</v>
      </c>
      <c r="G17" s="38"/>
      <c r="H17" s="38"/>
      <c r="I17" s="38"/>
      <c r="J17" s="38" t="s">
        <v>17</v>
      </c>
      <c r="K17" s="38"/>
      <c r="L17" s="38"/>
      <c r="M17" s="38"/>
      <c r="N17" s="38" t="s">
        <v>17</v>
      </c>
      <c r="O17" s="38"/>
      <c r="P17" s="38"/>
      <c r="Q17" s="38"/>
      <c r="R17" s="41" t="s">
        <v>17</v>
      </c>
      <c r="S17" s="41"/>
      <c r="T17" s="41"/>
      <c r="U17" s="41"/>
      <c r="V17" s="38" t="s">
        <v>17</v>
      </c>
      <c r="W17" s="38"/>
      <c r="X17" s="38"/>
      <c r="Y17" s="38"/>
      <c r="Z17" s="38" t="s">
        <v>17</v>
      </c>
      <c r="AA17" s="38"/>
      <c r="AB17" s="38"/>
      <c r="AC17" s="38"/>
      <c r="AD17" s="38" t="s">
        <v>17</v>
      </c>
      <c r="AE17" s="38"/>
      <c r="AF17" s="38"/>
      <c r="AG17" s="38"/>
    </row>
    <row r="18" spans="1:33" ht="60.75" customHeight="1" x14ac:dyDescent="0.2">
      <c r="A18" s="20" t="s">
        <v>23</v>
      </c>
      <c r="B18" s="39" t="s">
        <v>18</v>
      </c>
      <c r="C18" s="38"/>
      <c r="D18" s="38"/>
      <c r="E18" s="38"/>
      <c r="F18" s="39" t="s">
        <v>18</v>
      </c>
      <c r="G18" s="38"/>
      <c r="H18" s="38"/>
      <c r="I18" s="38"/>
      <c r="J18" s="39" t="s">
        <v>18</v>
      </c>
      <c r="K18" s="38"/>
      <c r="L18" s="38"/>
      <c r="M18" s="38"/>
      <c r="N18" s="39" t="s">
        <v>18</v>
      </c>
      <c r="O18" s="38"/>
      <c r="P18" s="38"/>
      <c r="Q18" s="38"/>
      <c r="R18" s="39" t="s">
        <v>18</v>
      </c>
      <c r="S18" s="38"/>
      <c r="T18" s="38"/>
      <c r="U18" s="38"/>
      <c r="V18" s="38" t="s">
        <v>17</v>
      </c>
      <c r="W18" s="38"/>
      <c r="X18" s="38"/>
      <c r="Y18" s="38"/>
      <c r="Z18" s="38" t="s">
        <v>17</v>
      </c>
      <c r="AA18" s="38"/>
      <c r="AB18" s="38"/>
      <c r="AC18" s="38"/>
      <c r="AD18" s="38" t="s">
        <v>17</v>
      </c>
      <c r="AE18" s="38"/>
      <c r="AF18" s="38"/>
      <c r="AG18" s="38"/>
    </row>
    <row r="19" spans="1:33" ht="20.100000000000001" customHeight="1" x14ac:dyDescent="0.2">
      <c r="A19" s="20" t="s">
        <v>24</v>
      </c>
      <c r="B19" s="38" t="s">
        <v>19</v>
      </c>
      <c r="C19" s="38"/>
      <c r="D19" s="38"/>
      <c r="E19" s="38"/>
      <c r="F19" s="38" t="s">
        <v>19</v>
      </c>
      <c r="G19" s="38"/>
      <c r="H19" s="38"/>
      <c r="I19" s="38"/>
      <c r="J19" s="38" t="s">
        <v>19</v>
      </c>
      <c r="K19" s="38"/>
      <c r="L19" s="38"/>
      <c r="M19" s="38"/>
      <c r="N19" s="38" t="s">
        <v>19</v>
      </c>
      <c r="O19" s="38"/>
      <c r="P19" s="38"/>
      <c r="Q19" s="38"/>
      <c r="R19" s="38" t="s">
        <v>19</v>
      </c>
      <c r="S19" s="38"/>
      <c r="T19" s="38"/>
      <c r="U19" s="38"/>
      <c r="V19" s="38" t="s">
        <v>19</v>
      </c>
      <c r="W19" s="38"/>
      <c r="X19" s="38"/>
      <c r="Y19" s="38"/>
      <c r="Z19" s="38" t="s">
        <v>19</v>
      </c>
      <c r="AA19" s="38"/>
      <c r="AB19" s="38"/>
      <c r="AC19" s="38"/>
      <c r="AD19" s="38" t="s">
        <v>19</v>
      </c>
      <c r="AE19" s="38"/>
      <c r="AF19" s="38"/>
      <c r="AG19" s="38"/>
    </row>
    <row r="20" spans="1:33" ht="20.100000000000001" customHeight="1" x14ac:dyDescent="0.2">
      <c r="A20" s="20" t="s">
        <v>107</v>
      </c>
      <c r="B20" s="38" t="s">
        <v>17</v>
      </c>
      <c r="C20" s="38"/>
      <c r="D20" s="38"/>
      <c r="E20" s="38"/>
      <c r="F20" s="38" t="s">
        <v>17</v>
      </c>
      <c r="G20" s="38"/>
      <c r="H20" s="38"/>
      <c r="I20" s="38"/>
      <c r="J20" s="38" t="s">
        <v>17</v>
      </c>
      <c r="K20" s="38"/>
      <c r="L20" s="38"/>
      <c r="M20" s="38"/>
      <c r="N20" s="38" t="s">
        <v>17</v>
      </c>
      <c r="O20" s="38"/>
      <c r="P20" s="38"/>
      <c r="Q20" s="38"/>
      <c r="R20" s="41" t="s">
        <v>17</v>
      </c>
      <c r="S20" s="41"/>
      <c r="T20" s="41"/>
      <c r="U20" s="41"/>
      <c r="V20" s="38" t="s">
        <v>17</v>
      </c>
      <c r="W20" s="38"/>
      <c r="X20" s="38"/>
      <c r="Y20" s="38"/>
      <c r="Z20" s="41" t="s">
        <v>17</v>
      </c>
      <c r="AA20" s="41"/>
      <c r="AB20" s="41"/>
      <c r="AC20" s="41"/>
      <c r="AD20" s="38" t="s">
        <v>17</v>
      </c>
      <c r="AE20" s="38"/>
      <c r="AF20" s="38"/>
      <c r="AG20" s="38"/>
    </row>
    <row r="21" spans="1:33" ht="20.100000000000001" customHeight="1" x14ac:dyDescent="0.2">
      <c r="A21" s="20" t="s">
        <v>36</v>
      </c>
      <c r="B21" s="38" t="s">
        <v>17</v>
      </c>
      <c r="C21" s="38"/>
      <c r="D21" s="38"/>
      <c r="E21" s="38"/>
      <c r="F21" s="38" t="s">
        <v>17</v>
      </c>
      <c r="G21" s="38"/>
      <c r="H21" s="38"/>
      <c r="I21" s="38"/>
      <c r="J21" s="38" t="s">
        <v>17</v>
      </c>
      <c r="K21" s="38"/>
      <c r="L21" s="38"/>
      <c r="M21" s="38"/>
      <c r="N21" s="41" t="s">
        <v>17</v>
      </c>
      <c r="O21" s="41"/>
      <c r="P21" s="41"/>
      <c r="Q21" s="41"/>
      <c r="R21" s="41" t="s">
        <v>17</v>
      </c>
      <c r="S21" s="41"/>
      <c r="T21" s="41"/>
      <c r="U21" s="41"/>
      <c r="V21" s="38" t="s">
        <v>17</v>
      </c>
      <c r="W21" s="38"/>
      <c r="X21" s="38"/>
      <c r="Y21" s="38"/>
      <c r="Z21" s="45" t="s">
        <v>17</v>
      </c>
      <c r="AA21" s="45"/>
      <c r="AB21" s="45"/>
      <c r="AC21" s="45"/>
      <c r="AD21" s="38" t="s">
        <v>17</v>
      </c>
      <c r="AE21" s="38"/>
      <c r="AF21" s="38"/>
      <c r="AG21" s="38"/>
    </row>
    <row r="22" spans="1:33" ht="20.100000000000001" customHeight="1" x14ac:dyDescent="0.2">
      <c r="A22" s="20" t="s">
        <v>37</v>
      </c>
      <c r="B22" s="38" t="s">
        <v>17</v>
      </c>
      <c r="C22" s="38"/>
      <c r="D22" s="38"/>
      <c r="E22" s="38"/>
      <c r="F22" s="38" t="s">
        <v>17</v>
      </c>
      <c r="G22" s="38"/>
      <c r="H22" s="38"/>
      <c r="I22" s="38"/>
      <c r="J22" s="38" t="s">
        <v>17</v>
      </c>
      <c r="K22" s="38"/>
      <c r="L22" s="38"/>
      <c r="M22" s="38"/>
      <c r="N22" s="38" t="s">
        <v>17</v>
      </c>
      <c r="O22" s="38"/>
      <c r="P22" s="38"/>
      <c r="Q22" s="38"/>
      <c r="R22" s="41" t="s">
        <v>17</v>
      </c>
      <c r="S22" s="41"/>
      <c r="T22" s="41"/>
      <c r="U22" s="41"/>
      <c r="V22" s="38" t="s">
        <v>17</v>
      </c>
      <c r="W22" s="38"/>
      <c r="X22" s="38"/>
      <c r="Y22" s="38"/>
      <c r="Z22" s="45" t="s">
        <v>17</v>
      </c>
      <c r="AA22" s="45"/>
      <c r="AB22" s="45"/>
      <c r="AC22" s="45"/>
      <c r="AD22" s="38" t="s">
        <v>17</v>
      </c>
      <c r="AE22" s="38"/>
      <c r="AF22" s="38"/>
      <c r="AG22" s="38"/>
    </row>
    <row r="23" spans="1:33" ht="20.100000000000001" customHeight="1" x14ac:dyDescent="0.2">
      <c r="A23" s="20" t="s">
        <v>38</v>
      </c>
      <c r="B23" s="38" t="s">
        <v>17</v>
      </c>
      <c r="C23" s="38"/>
      <c r="D23" s="38"/>
      <c r="E23" s="38"/>
      <c r="F23" s="38" t="s">
        <v>17</v>
      </c>
      <c r="G23" s="38"/>
      <c r="H23" s="38"/>
      <c r="I23" s="38"/>
      <c r="J23" s="38" t="s">
        <v>17</v>
      </c>
      <c r="K23" s="38"/>
      <c r="L23" s="38"/>
      <c r="M23" s="38"/>
      <c r="N23" s="38" t="s">
        <v>17</v>
      </c>
      <c r="O23" s="38"/>
      <c r="P23" s="38"/>
      <c r="Q23" s="38"/>
      <c r="R23" s="41" t="s">
        <v>17</v>
      </c>
      <c r="S23" s="41"/>
      <c r="T23" s="41"/>
      <c r="U23" s="41"/>
      <c r="V23" s="38" t="s">
        <v>17</v>
      </c>
      <c r="W23" s="38"/>
      <c r="X23" s="38"/>
      <c r="Y23" s="38"/>
      <c r="Z23" s="45" t="s">
        <v>17</v>
      </c>
      <c r="AA23" s="45"/>
      <c r="AB23" s="45"/>
      <c r="AC23" s="45"/>
      <c r="AD23" s="38" t="s">
        <v>17</v>
      </c>
      <c r="AE23" s="38"/>
      <c r="AF23" s="38"/>
      <c r="AG23" s="38"/>
    </row>
    <row r="24" spans="1:33" ht="20.100000000000001" customHeight="1" x14ac:dyDescent="0.2">
      <c r="A24" s="20" t="s">
        <v>44</v>
      </c>
      <c r="B24" s="49" t="s">
        <v>17</v>
      </c>
      <c r="C24" s="50"/>
      <c r="D24" s="50"/>
      <c r="E24" s="51"/>
      <c r="F24" s="46" t="s">
        <v>17</v>
      </c>
      <c r="G24" s="47"/>
      <c r="H24" s="47"/>
      <c r="I24" s="48"/>
      <c r="J24" s="46" t="s">
        <v>17</v>
      </c>
      <c r="K24" s="57"/>
      <c r="L24" s="57"/>
      <c r="M24" s="58"/>
      <c r="N24" s="46" t="s">
        <v>17</v>
      </c>
      <c r="O24" s="47"/>
      <c r="P24" s="47"/>
      <c r="Q24" s="48"/>
      <c r="R24" s="41" t="s">
        <v>17</v>
      </c>
      <c r="S24" s="41"/>
      <c r="T24" s="41"/>
      <c r="U24" s="41"/>
      <c r="V24" s="39" t="s">
        <v>18</v>
      </c>
      <c r="W24" s="38"/>
      <c r="X24" s="38"/>
      <c r="Y24" s="38"/>
      <c r="Z24" s="46" t="s">
        <v>17</v>
      </c>
      <c r="AA24" s="47"/>
      <c r="AB24" s="47"/>
      <c r="AC24" s="48"/>
      <c r="AD24" s="49" t="s">
        <v>17</v>
      </c>
      <c r="AE24" s="50"/>
      <c r="AF24" s="50"/>
      <c r="AG24" s="51"/>
    </row>
    <row r="25" spans="1:33" ht="20.100000000000001" customHeight="1" x14ac:dyDescent="0.2">
      <c r="A25" s="20" t="s">
        <v>11</v>
      </c>
      <c r="B25" s="49" t="s">
        <v>8</v>
      </c>
      <c r="C25" s="50"/>
      <c r="D25" s="50"/>
      <c r="E25" s="51"/>
      <c r="F25" s="49" t="s">
        <v>8</v>
      </c>
      <c r="G25" s="50"/>
      <c r="H25" s="50"/>
      <c r="I25" s="51"/>
      <c r="J25" s="49" t="s">
        <v>8</v>
      </c>
      <c r="K25" s="50"/>
      <c r="L25" s="50"/>
      <c r="M25" s="51"/>
      <c r="N25" s="49" t="s">
        <v>8</v>
      </c>
      <c r="O25" s="50"/>
      <c r="P25" s="50"/>
      <c r="Q25" s="51"/>
      <c r="R25" s="49" t="s">
        <v>8</v>
      </c>
      <c r="S25" s="50"/>
      <c r="T25" s="50"/>
      <c r="U25" s="51"/>
      <c r="V25" s="49" t="s">
        <v>8</v>
      </c>
      <c r="W25" s="50"/>
      <c r="X25" s="50"/>
      <c r="Y25" s="51"/>
      <c r="Z25" s="49" t="s">
        <v>8</v>
      </c>
      <c r="AA25" s="50"/>
      <c r="AB25" s="50"/>
      <c r="AC25" s="51"/>
      <c r="AD25" s="49" t="s">
        <v>8</v>
      </c>
      <c r="AE25" s="50"/>
      <c r="AF25" s="50"/>
      <c r="AG25" s="51"/>
    </row>
    <row r="26" spans="1:33" ht="20.100000000000001" customHeight="1" x14ac:dyDescent="0.2">
      <c r="A26" s="20" t="s">
        <v>39</v>
      </c>
      <c r="B26" s="49" t="s">
        <v>8</v>
      </c>
      <c r="C26" s="50"/>
      <c r="D26" s="50"/>
      <c r="E26" s="51"/>
      <c r="F26" s="49" t="s">
        <v>8</v>
      </c>
      <c r="G26" s="50"/>
      <c r="H26" s="50"/>
      <c r="I26" s="51"/>
      <c r="J26" s="49" t="s">
        <v>8</v>
      </c>
      <c r="K26" s="50"/>
      <c r="L26" s="50"/>
      <c r="M26" s="51"/>
      <c r="N26" s="49" t="s">
        <v>8</v>
      </c>
      <c r="O26" s="50"/>
      <c r="P26" s="50"/>
      <c r="Q26" s="51"/>
      <c r="R26" s="49" t="s">
        <v>8</v>
      </c>
      <c r="S26" s="50"/>
      <c r="T26" s="50"/>
      <c r="U26" s="51"/>
      <c r="V26" s="49" t="s">
        <v>8</v>
      </c>
      <c r="W26" s="50"/>
      <c r="X26" s="50"/>
      <c r="Y26" s="51"/>
      <c r="Z26" s="49" t="s">
        <v>8</v>
      </c>
      <c r="AA26" s="50"/>
      <c r="AB26" s="50"/>
      <c r="AC26" s="51"/>
      <c r="AD26" s="49" t="s">
        <v>8</v>
      </c>
      <c r="AE26" s="50"/>
      <c r="AF26" s="50"/>
      <c r="AG26" s="51"/>
    </row>
    <row r="27" spans="1:33" s="3" customFormat="1" ht="50.25" customHeight="1" x14ac:dyDescent="0.2">
      <c r="A27" s="20" t="s">
        <v>40</v>
      </c>
      <c r="B27" s="38" t="s">
        <v>113</v>
      </c>
      <c r="C27" s="38"/>
      <c r="D27" s="38"/>
      <c r="E27" s="38"/>
      <c r="F27" s="38" t="s">
        <v>114</v>
      </c>
      <c r="G27" s="38"/>
      <c r="H27" s="38"/>
      <c r="I27" s="38"/>
      <c r="J27" s="38" t="s">
        <v>115</v>
      </c>
      <c r="K27" s="38"/>
      <c r="L27" s="38"/>
      <c r="M27" s="38"/>
      <c r="N27" s="38" t="s">
        <v>111</v>
      </c>
      <c r="O27" s="38"/>
      <c r="P27" s="38"/>
      <c r="Q27" s="38"/>
      <c r="R27" s="38" t="s">
        <v>112</v>
      </c>
      <c r="S27" s="39"/>
      <c r="T27" s="39"/>
      <c r="U27" s="39"/>
      <c r="V27" s="52" t="s">
        <v>101</v>
      </c>
      <c r="W27" s="52"/>
      <c r="X27" s="52"/>
      <c r="Y27" s="52"/>
      <c r="Z27" s="38" t="s">
        <v>102</v>
      </c>
      <c r="AA27" s="38"/>
      <c r="AB27" s="38"/>
      <c r="AC27" s="38"/>
      <c r="AD27" s="38" t="s">
        <v>103</v>
      </c>
      <c r="AE27" s="38"/>
      <c r="AF27" s="38"/>
      <c r="AG27" s="38"/>
    </row>
    <row r="28" spans="1:33" ht="20.100000000000001" customHeight="1" x14ac:dyDescent="0.2">
      <c r="A28" s="20" t="s">
        <v>41</v>
      </c>
      <c r="B28" s="60" t="s">
        <v>10</v>
      </c>
      <c r="C28" s="59"/>
      <c r="D28" s="59"/>
      <c r="E28" s="59"/>
      <c r="F28" s="60" t="s">
        <v>10</v>
      </c>
      <c r="G28" s="59"/>
      <c r="H28" s="59"/>
      <c r="I28" s="59"/>
      <c r="J28" s="60" t="s">
        <v>10</v>
      </c>
      <c r="K28" s="59"/>
      <c r="L28" s="59"/>
      <c r="M28" s="59"/>
      <c r="N28" s="60" t="s">
        <v>10</v>
      </c>
      <c r="O28" s="59"/>
      <c r="P28" s="59"/>
      <c r="Q28" s="59"/>
      <c r="R28" s="60" t="s">
        <v>10</v>
      </c>
      <c r="S28" s="60"/>
      <c r="T28" s="60"/>
      <c r="U28" s="60"/>
      <c r="V28" s="60" t="s">
        <v>10</v>
      </c>
      <c r="W28" s="60"/>
      <c r="X28" s="60"/>
      <c r="Y28" s="60"/>
      <c r="Z28" s="41" t="s">
        <v>7</v>
      </c>
      <c r="AA28" s="41"/>
      <c r="AB28" s="41"/>
      <c r="AC28" s="41"/>
      <c r="AD28" s="41" t="s">
        <v>7</v>
      </c>
      <c r="AE28" s="41"/>
      <c r="AF28" s="41"/>
      <c r="AG28" s="41"/>
    </row>
    <row r="34" spans="1:1" ht="20.100000000000001" customHeight="1" x14ac:dyDescent="0.2">
      <c r="A34" s="5" t="s">
        <v>15</v>
      </c>
    </row>
  </sheetData>
  <sortState ref="C40:C90">
    <sortCondition ref="C90"/>
  </sortState>
  <mergeCells count="131">
    <mergeCell ref="F28:I28"/>
    <mergeCell ref="F17:I17"/>
    <mergeCell ref="F7:I8"/>
    <mergeCell ref="F15:I15"/>
    <mergeCell ref="F16:I16"/>
    <mergeCell ref="F9:I9"/>
    <mergeCell ref="F27:I27"/>
    <mergeCell ref="F18:I18"/>
    <mergeCell ref="F19:I19"/>
    <mergeCell ref="F21:I21"/>
    <mergeCell ref="F24:I24"/>
    <mergeCell ref="A7:A8"/>
    <mergeCell ref="B7:E8"/>
    <mergeCell ref="B15:E15"/>
    <mergeCell ref="B16:E16"/>
    <mergeCell ref="B9:E9"/>
    <mergeCell ref="B27:E27"/>
    <mergeCell ref="J19:M19"/>
    <mergeCell ref="N7:Q8"/>
    <mergeCell ref="N15:Q15"/>
    <mergeCell ref="N16:Q16"/>
    <mergeCell ref="N9:Q9"/>
    <mergeCell ref="N27:Q27"/>
    <mergeCell ref="N18:Q18"/>
    <mergeCell ref="N21:Q21"/>
    <mergeCell ref="N22:Q22"/>
    <mergeCell ref="N19:Q19"/>
    <mergeCell ref="N23:Q23"/>
    <mergeCell ref="N25:Q25"/>
    <mergeCell ref="N17:Q17"/>
    <mergeCell ref="B26:E26"/>
    <mergeCell ref="J20:M20"/>
    <mergeCell ref="N20:Q20"/>
    <mergeCell ref="J24:M24"/>
    <mergeCell ref="J26:M26"/>
    <mergeCell ref="B28:E28"/>
    <mergeCell ref="B18:E18"/>
    <mergeCell ref="B19:E19"/>
    <mergeCell ref="B21:E21"/>
    <mergeCell ref="B22:E22"/>
    <mergeCell ref="B23:E23"/>
    <mergeCell ref="B25:E25"/>
    <mergeCell ref="J7:M8"/>
    <mergeCell ref="J15:M15"/>
    <mergeCell ref="J16:M16"/>
    <mergeCell ref="J9:M9"/>
    <mergeCell ref="J27:M27"/>
    <mergeCell ref="J18:M18"/>
    <mergeCell ref="F22:I22"/>
    <mergeCell ref="F23:I23"/>
    <mergeCell ref="F25:I25"/>
    <mergeCell ref="B17:E17"/>
    <mergeCell ref="J17:M17"/>
    <mergeCell ref="B14:C14"/>
    <mergeCell ref="B24:E24"/>
    <mergeCell ref="B20:E20"/>
    <mergeCell ref="F20:I20"/>
    <mergeCell ref="F26:I26"/>
    <mergeCell ref="F14:G14"/>
    <mergeCell ref="N28:Q28"/>
    <mergeCell ref="J23:M23"/>
    <mergeCell ref="J25:M25"/>
    <mergeCell ref="J28:M28"/>
    <mergeCell ref="J21:M21"/>
    <mergeCell ref="J22:M22"/>
    <mergeCell ref="R28:U28"/>
    <mergeCell ref="R22:U22"/>
    <mergeCell ref="Z28:AC28"/>
    <mergeCell ref="N24:Q24"/>
    <mergeCell ref="N26:Q26"/>
    <mergeCell ref="V24:Y24"/>
    <mergeCell ref="V26:Y26"/>
    <mergeCell ref="V28:Y28"/>
    <mergeCell ref="V21:Y21"/>
    <mergeCell ref="V22:Y22"/>
    <mergeCell ref="V27:Y27"/>
    <mergeCell ref="R23:U23"/>
    <mergeCell ref="R25:U25"/>
    <mergeCell ref="R27:U27"/>
    <mergeCell ref="R19:U19"/>
    <mergeCell ref="R21:U21"/>
    <mergeCell ref="Z27:AC27"/>
    <mergeCell ref="Z18:AC18"/>
    <mergeCell ref="Z25:AC25"/>
    <mergeCell ref="R26:U26"/>
    <mergeCell ref="R24:U24"/>
    <mergeCell ref="V25:Y25"/>
    <mergeCell ref="V23:Y23"/>
    <mergeCell ref="Z23:AC23"/>
    <mergeCell ref="V19:Y19"/>
    <mergeCell ref="R20:U20"/>
    <mergeCell ref="V20:Y20"/>
    <mergeCell ref="AD7:AG8"/>
    <mergeCell ref="AD15:AG15"/>
    <mergeCell ref="AD16:AG16"/>
    <mergeCell ref="AD9:AG9"/>
    <mergeCell ref="AD27:AG27"/>
    <mergeCell ref="AD18:AG18"/>
    <mergeCell ref="AD19:AG19"/>
    <mergeCell ref="AD21:AG21"/>
    <mergeCell ref="AD22:AG22"/>
    <mergeCell ref="AD23:AG23"/>
    <mergeCell ref="AD25:AG25"/>
    <mergeCell ref="AD28:AG28"/>
    <mergeCell ref="Z19:AC19"/>
    <mergeCell ref="Z21:AC21"/>
    <mergeCell ref="Z22:AC22"/>
    <mergeCell ref="Z17:AC17"/>
    <mergeCell ref="AD17:AG17"/>
    <mergeCell ref="Z24:AC24"/>
    <mergeCell ref="Z26:AC26"/>
    <mergeCell ref="AD20:AG20"/>
    <mergeCell ref="AD24:AG24"/>
    <mergeCell ref="AD26:AG26"/>
    <mergeCell ref="Z20:AC20"/>
    <mergeCell ref="Z7:AC8"/>
    <mergeCell ref="Z15:AC15"/>
    <mergeCell ref="Z16:AC16"/>
    <mergeCell ref="Z9:AC9"/>
    <mergeCell ref="V18:Y18"/>
    <mergeCell ref="R7:U8"/>
    <mergeCell ref="R15:U15"/>
    <mergeCell ref="R16:U16"/>
    <mergeCell ref="R9:U9"/>
    <mergeCell ref="R18:U18"/>
    <mergeCell ref="R17:U17"/>
    <mergeCell ref="V17:Y17"/>
    <mergeCell ref="V7:Y8"/>
    <mergeCell ref="V15:Y15"/>
    <mergeCell ref="V16:Y16"/>
    <mergeCell ref="V9:Y9"/>
  </mergeCells>
  <pageMargins left="0.70866141732283472" right="0.70866141732283472" top="0.47244094488188981" bottom="0.39370078740157483" header="0.31496062992125984" footer="0.31496062992125984"/>
  <pageSetup scale="44" orientation="landscape" verticalDpi="300" r:id="rId1"/>
  <colBreaks count="2" manualBreakCount="2">
    <brk id="13" max="1048575" man="1"/>
    <brk id="29" max="1048575" man="1"/>
  </colBreaks>
  <ignoredErrors>
    <ignoredError sqref="L14 F16" unlockedFormula="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Hoja1!$C$1:$C$5</xm:f>
          </x14:formula1>
          <xm:sqref>B19:AG19</xm:sqref>
        </x14:dataValidation>
        <x14:dataValidation type="list" allowBlank="1" showInputMessage="1" showErrorMessage="1">
          <x14:formula1>
            <xm:f>Hoja1!$A$1:$A$3</xm:f>
          </x14:formula1>
          <xm:sqref>C20:E23 O20:Q23 K20:M23 AA20:AC23 AE20:AG23 G20:I23 R20:Z24 J20:J24 F20:F24 B20:B24 AD20:AD24 N20:N24 B17:AG18</xm:sqref>
        </x14:dataValidation>
        <x14:dataValidation type="list" allowBlank="1" showInputMessage="1" showErrorMessage="1">
          <x14:formula1>
            <xm:f>Hoja1!$B$1:$B$2</xm:f>
          </x14:formula1>
          <xm:sqref>B9:AG9 B25:B26 C25:E25 S25:U25 K25:M25 AA25:AC25 W25:Y25 Z25:Z26 O25:Q25 N25:N26 AE25:AG25 AD25:AD26 R25:R26 V25:V26 F25:F26 J25:J26 G25:I25</xm:sqref>
        </x14:dataValidation>
        <x14:dataValidation type="list" allowBlank="1" showInputMessage="1" showErrorMessage="1">
          <x14:formula1>
            <xm:f>Hoja1!$F$1:$F$3</xm:f>
          </x14:formula1>
          <xm:sqref>B28:AG28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23" sqref="D23"/>
    </sheetView>
  </sheetViews>
  <sheetFormatPr baseColWidth="10" defaultRowHeight="12.75" x14ac:dyDescent="0.2"/>
  <cols>
    <col min="1" max="1" width="19.85546875" customWidth="1"/>
    <col min="3" max="3" width="11.7109375" customWidth="1"/>
  </cols>
  <sheetData>
    <row r="1" spans="1:6" x14ac:dyDescent="0.2">
      <c r="A1" s="9" t="s">
        <v>17</v>
      </c>
      <c r="B1" s="9" t="s">
        <v>8</v>
      </c>
      <c r="C1" s="9" t="s">
        <v>19</v>
      </c>
      <c r="D1" t="s">
        <v>12</v>
      </c>
      <c r="F1" s="14" t="s">
        <v>7</v>
      </c>
    </row>
    <row r="2" spans="1:6" x14ac:dyDescent="0.2">
      <c r="A2" s="9" t="s">
        <v>18</v>
      </c>
      <c r="B2" s="9" t="s">
        <v>16</v>
      </c>
      <c r="C2" s="9" t="s">
        <v>20</v>
      </c>
      <c r="D2" s="9" t="s">
        <v>16</v>
      </c>
      <c r="E2" s="9"/>
      <c r="F2" s="14" t="s">
        <v>10</v>
      </c>
    </row>
    <row r="3" spans="1:6" x14ac:dyDescent="0.2">
      <c r="A3" s="9" t="s">
        <v>14</v>
      </c>
      <c r="B3" t="s">
        <v>14</v>
      </c>
      <c r="C3" s="9" t="s">
        <v>21</v>
      </c>
      <c r="D3" s="9" t="s">
        <v>14</v>
      </c>
      <c r="F3" s="14" t="s">
        <v>14</v>
      </c>
    </row>
    <row r="4" spans="1:6" x14ac:dyDescent="0.2">
      <c r="C4" s="14" t="s">
        <v>25</v>
      </c>
    </row>
    <row r="5" spans="1:6" x14ac:dyDescent="0.2">
      <c r="C5" s="14" t="s">
        <v>22</v>
      </c>
    </row>
    <row r="6" spans="1:6" x14ac:dyDescent="0.2">
      <c r="C6" s="9" t="s">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8:G45"/>
  <sheetViews>
    <sheetView topLeftCell="A4" workbookViewId="0">
      <selection activeCell="G18" sqref="G18:G47"/>
    </sheetView>
  </sheetViews>
  <sheetFormatPr baseColWidth="10" defaultRowHeight="12.75" x14ac:dyDescent="0.2"/>
  <sheetData>
    <row r="18" spans="7:7" x14ac:dyDescent="0.2">
      <c r="G18" t="s">
        <v>91</v>
      </c>
    </row>
    <row r="19" spans="7:7" x14ac:dyDescent="0.2">
      <c r="G19" t="s">
        <v>91</v>
      </c>
    </row>
    <row r="20" spans="7:7" x14ac:dyDescent="0.2">
      <c r="G20" t="s">
        <v>91</v>
      </c>
    </row>
    <row r="21" spans="7:7" x14ac:dyDescent="0.2">
      <c r="G21" t="s">
        <v>95</v>
      </c>
    </row>
    <row r="22" spans="7:7" x14ac:dyDescent="0.2">
      <c r="G22" t="s">
        <v>95</v>
      </c>
    </row>
    <row r="23" spans="7:7" x14ac:dyDescent="0.2">
      <c r="G23" t="s">
        <v>95</v>
      </c>
    </row>
    <row r="24" spans="7:7" x14ac:dyDescent="0.2">
      <c r="G24" t="s">
        <v>95</v>
      </c>
    </row>
    <row r="25" spans="7:7" x14ac:dyDescent="0.2">
      <c r="G25" t="s">
        <v>95</v>
      </c>
    </row>
    <row r="26" spans="7:7" x14ac:dyDescent="0.2">
      <c r="G26" t="s">
        <v>95</v>
      </c>
    </row>
    <row r="27" spans="7:7" x14ac:dyDescent="0.2">
      <c r="G27" t="s">
        <v>92</v>
      </c>
    </row>
    <row r="28" spans="7:7" x14ac:dyDescent="0.2">
      <c r="G28" t="s">
        <v>89</v>
      </c>
    </row>
    <row r="29" spans="7:7" x14ac:dyDescent="0.2">
      <c r="G29" t="s">
        <v>89</v>
      </c>
    </row>
    <row r="30" spans="7:7" x14ac:dyDescent="0.2">
      <c r="G30" t="s">
        <v>89</v>
      </c>
    </row>
    <row r="31" spans="7:7" x14ac:dyDescent="0.2">
      <c r="G31" t="s">
        <v>99</v>
      </c>
    </row>
    <row r="32" spans="7:7" x14ac:dyDescent="0.2">
      <c r="G32" t="s">
        <v>98</v>
      </c>
    </row>
    <row r="33" spans="7:7" x14ac:dyDescent="0.2">
      <c r="G33" t="s">
        <v>96</v>
      </c>
    </row>
    <row r="34" spans="7:7" x14ac:dyDescent="0.2">
      <c r="G34" t="s">
        <v>96</v>
      </c>
    </row>
    <row r="35" spans="7:7" x14ac:dyDescent="0.2">
      <c r="G35" t="s">
        <v>96</v>
      </c>
    </row>
    <row r="36" spans="7:7" x14ac:dyDescent="0.2">
      <c r="G36" t="s">
        <v>96</v>
      </c>
    </row>
    <row r="37" spans="7:7" x14ac:dyDescent="0.2">
      <c r="G37" t="s">
        <v>96</v>
      </c>
    </row>
    <row r="38" spans="7:7" x14ac:dyDescent="0.2">
      <c r="G38" t="s">
        <v>90</v>
      </c>
    </row>
    <row r="39" spans="7:7" x14ac:dyDescent="0.2">
      <c r="G39" t="s">
        <v>93</v>
      </c>
    </row>
    <row r="40" spans="7:7" x14ac:dyDescent="0.2">
      <c r="G40" t="s">
        <v>97</v>
      </c>
    </row>
    <row r="41" spans="7:7" x14ac:dyDescent="0.2">
      <c r="G41" t="s">
        <v>100</v>
      </c>
    </row>
    <row r="42" spans="7:7" x14ac:dyDescent="0.2">
      <c r="G42" t="s">
        <v>100</v>
      </c>
    </row>
    <row r="43" spans="7:7" x14ac:dyDescent="0.2">
      <c r="G43" t="s">
        <v>100</v>
      </c>
    </row>
    <row r="44" spans="7:7" x14ac:dyDescent="0.2">
      <c r="G44" t="s">
        <v>94</v>
      </c>
    </row>
    <row r="45" spans="7:7" x14ac:dyDescent="0.2">
      <c r="G45" t="s">
        <v>94</v>
      </c>
    </row>
  </sheetData>
  <sortState ref="G18:G47">
    <sortCondition ref="G1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GENERAL</vt:lpstr>
      <vt:lpstr>Hoja1</vt:lpstr>
      <vt:lpstr>Hoja2</vt:lpstr>
      <vt:lpstr>GENERAL!Área_de_impresión</vt:lpstr>
      <vt:lpstr>GENERAL!Títulos_a_imprimir</vt:lpstr>
    </vt:vector>
  </TitlesOfParts>
  <Company>UNIVERSIDAD DISTRITAL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CoordinacionLab</dc:creator>
  <cp:lastModifiedBy>df</cp:lastModifiedBy>
  <cp:lastPrinted>2014-11-05T19:06:32Z</cp:lastPrinted>
  <dcterms:created xsi:type="dcterms:W3CDTF">2009-09-07T20:32:02Z</dcterms:created>
  <dcterms:modified xsi:type="dcterms:W3CDTF">2017-11-04T01:15:38Z</dcterms:modified>
</cp:coreProperties>
</file>