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502"/>
  <workbookPr/>
  <mc:AlternateContent xmlns:mc="http://schemas.openxmlformats.org/markup-compatibility/2006">
    <mc:Choice Requires="x15">
      <x15ac:absPath xmlns:x15ac="http://schemas.microsoft.com/office/spreadsheetml/2010/11/ac" url="/Users/eduardpinilla/Desktop/EVALUACION 010 2017/PUBLICAR 009 DE 2017/"/>
    </mc:Choice>
  </mc:AlternateContent>
  <bookViews>
    <workbookView xWindow="0" yWindow="460" windowWidth="27840" windowHeight="16000" tabRatio="796" firstSheet="1" activeTab="1"/>
  </bookViews>
  <sheets>
    <sheet name="AUDIVISUALES UNIVERSIDAD" sheetId="37" state="hidden" r:id="rId1"/>
    <sheet name="EV. ITEM A ITEM" sheetId="47" r:id="rId2"/>
  </sheets>
  <definedNames>
    <definedName name="_xlnm._FilterDatabase" localSheetId="0" hidden="1">'AUDIVISUALES UNIVERSIDAD'!$A$8:$M$41</definedName>
    <definedName name="_xlnm._FilterDatabase" localSheetId="1" hidden="1">'EV. ITEM A ITEM'!$A$6:$L$37</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9" i="37" l="1"/>
  <c r="K9" i="37"/>
  <c r="J10" i="37"/>
  <c r="K10" i="37"/>
  <c r="J11" i="37"/>
  <c r="K11" i="37"/>
  <c r="K12" i="37"/>
  <c r="I14" i="37"/>
  <c r="J14" i="37"/>
  <c r="K14" i="37"/>
  <c r="J15" i="37"/>
  <c r="K15" i="37"/>
  <c r="J16" i="37"/>
  <c r="K16" i="37"/>
  <c r="J17" i="37"/>
  <c r="K17" i="37"/>
  <c r="J18" i="37"/>
  <c r="K18" i="37"/>
  <c r="J19" i="37"/>
  <c r="K19" i="37"/>
  <c r="J20" i="37"/>
  <c r="K20" i="37"/>
  <c r="J21" i="37"/>
  <c r="K21" i="37"/>
  <c r="J22" i="37"/>
  <c r="K22" i="37"/>
  <c r="J23" i="37"/>
  <c r="K23" i="37"/>
  <c r="J24" i="37"/>
  <c r="K24" i="37"/>
  <c r="J25" i="37"/>
  <c r="K25" i="37"/>
  <c r="J26" i="37"/>
  <c r="K26" i="37"/>
  <c r="J27" i="37"/>
  <c r="K27" i="37"/>
  <c r="J28" i="37"/>
  <c r="K28" i="37"/>
  <c r="I29" i="37"/>
  <c r="J29" i="37"/>
  <c r="K29" i="37"/>
  <c r="J30" i="37"/>
  <c r="K30" i="37"/>
  <c r="J31" i="37"/>
  <c r="K31" i="37"/>
  <c r="K42" i="37"/>
</calcChain>
</file>

<file path=xl/sharedStrings.xml><?xml version="1.0" encoding="utf-8"?>
<sst xmlns="http://schemas.openxmlformats.org/spreadsheetml/2006/main" count="559" uniqueCount="146">
  <si>
    <t>ITEM</t>
  </si>
  <si>
    <t>FACULTAD</t>
  </si>
  <si>
    <t>CON DESTINO AL LABORATORIO DE</t>
  </si>
  <si>
    <t xml:space="preserve">UBICACIÓN </t>
  </si>
  <si>
    <t>NOMBRE EQUIPO</t>
  </si>
  <si>
    <t>TIPO</t>
  </si>
  <si>
    <t>DESCRIPCIÓN Y/O CARACTERÍSTICAS</t>
  </si>
  <si>
    <t>Cantidad</t>
  </si>
  <si>
    <t>VR. UNITARIO</t>
  </si>
  <si>
    <t>VR IVA</t>
  </si>
  <si>
    <t>VALOR TOTAL</t>
  </si>
  <si>
    <t>A</t>
  </si>
  <si>
    <t>Laboratorios de Ingeniería Lab. Multimedia</t>
  </si>
  <si>
    <t xml:space="preserve">Mesa multitáctil Ideum Platform 49 </t>
  </si>
  <si>
    <t>Incluye: - Pantalla Ultra High Definition (UHD) 4K multitáctil capacitiva - Chasis de aluminio fuerte con computador integrado Intel® CoreTM i7  de cuatro núcleos, tarjeta de video NVIDIA, 16GB de memoria RAM y disco duro de estado sólido de 512GB, Windows 10 y sistema de encendido por un solo botón.</t>
  </si>
  <si>
    <t xml:space="preserve">Incluye: - Pantalla Ultra High Definition (UHD) 4K multitáctil capacitiva - Chasis de aluminio fuerte con computador integrado Intel® CoreTM i7  de cuatro núcleos, tarjeta de video NVIDIA, 16GB de memoria RAM y disco duro de estado sólido de 512GB, Windows 10 y sistema de encendido por un solo botón.
</t>
  </si>
  <si>
    <t>FI</t>
  </si>
  <si>
    <t>Pantalla interactiva táctil 55 con equipo informático integrado.</t>
  </si>
  <si>
    <t>Mesa multitáctil Ideum Platform 55</t>
  </si>
  <si>
    <t>FAASAB</t>
  </si>
  <si>
    <t>AUDIOVISUALES</t>
  </si>
  <si>
    <t>BODEGA AUDIOVISUALES</t>
  </si>
  <si>
    <t>SOLUCION INTEGRAL CAMARA</t>
  </si>
  <si>
    <t>Cámara con Sensor CMOS formato full frame 36x24mm con resolución de 30,4 mega pixeles. Montura del objetivo: EF: 5760 x 3840.  Formatos de archivo imagenes: JPEG, RAW, Grabe vídeo en4K (17:9) 4.096 x 2.160 (29,97, 25, 24, 23,98 fps) Motion JPEG Full HD (16:9) 1.920 x 1.080 (59,94, 50, 29,97, 25, 23,98 fps) intra o inter-frame Full HD (16:9) 1.920 x 1.080 HDR (29,97, 25 fps) inter-frame Full HD (16:9) 1.920 x 1.080 (29,97, 25) lite inter-frame HD (16:9) 1.280 x 720 (119,9, 100 fps) intra-frame. Profundidad de Bit: MOV: 4K (29,97p/25,00p/24,00p/23,98p): Aprox. 500 Mbps. Full HD (59,94p/50,00p)/ALL-I: Aprox. 180 Mbps. Full HD (59,94p/50,00p)/IPB: Aprox. 60 Mbps. Full HD (29,97p/25,00p/24,00p/23,98p)/ALL-I: Aprox. 90 Mbps. Full HD (29,97p/25,00p/24,00p/23,98p)/IPB (estándar): Aprox. 30 Mbps .HD (119,9p/100,0p)/ALL-I: Aprox. 160 Mbps
MP4: Full HD (59,94p/50,00p)/IPB (estándar): Aprox. 60 Mbps
Full HD (29,97p/25,00p/24,00p/23,98p)/IPB (estándar): Aprox. 30 Mbps
Full HD (29,97p/25,00p)/IPB (ligero): Aprox. 12 Mbps. Slot dual de tarjetas Compact Flash/SD (SD, SDHC, SDXC). Control de foco Automatico y Manual. Retícula de alta densidad con 61 puntos de AF (41 de ellos en cruz). Control de exposición ISO 
Auto 100-32.000 (incrementos de 1/3 de paso o 1 paso) Sensibilidad ISO ampliable a L: 50, H1: 51.200, H2 102.400. Shutter Mecanico. Velocidad de disparo de 6 fps. Modalidad de exposición HDR (Alto rango dinámico) en JPEG o RAW. Sellado contra agua, polvo , y golpes. Conectividad: USB 2.0, HDMI, Entrada de micrófono, Wireless (opcional). 2 tarjetas CompactFlash tipo I (compatible con UDMA 7) de 64GB . 3 Baterías de litio para cámara seleccionada. 2 cargadores de baterías de la cámara seleccionada. 1 Lente  50mm montura EF f 1.4 o f 1.8.  Trípode profesional de aluminio con cabeza fluida de bola (Altura Máxima con la columna de centro 1.75 Mts. Altura Máxima de 1.35 Mts. Altura Mínima de 7 cm. Longitud de las patas. 60 cm. 3 Secciones de Patas  Diámetro de la Columna 28mm.  Pies de Caucho. Montaje de la Cabeza 3/8" montaje roscado. Capacidad Máxima de Carga 6.97 Kgs. Peso 2.30kgs.Paneo 360º). 1 lector de tarjeta CF y SD. Debe incluir 1 Lente EF 24-70MM f/2.8 LII USM.</t>
  </si>
  <si>
    <t>LAMPARA PORTATIL</t>
  </si>
  <si>
    <t>FLASH</t>
  </si>
  <si>
    <t>1 Flash de Fotografía profesional con Medición de flash E-TTL II. Número guía de 43*. Capacidad de unidad flash esclava inalámbrica. Cabezal de zoom de 24-105 mm con difusor de 14 mm. Reciclaje rápido y silencioso. Zapata metálica. Cabezal giratorio a 180 grados. Ayuda AF</t>
  </si>
  <si>
    <t>MICROFONO BOOM CON CAÑA, PERRO Y ZEPELIM</t>
  </si>
  <si>
    <t>1 Micrófono Boom short shotgun de condensador hipercardioide con buen rango dinámico. Caña de aluminio de 3 secciones. Zepelim con Perro</t>
  </si>
  <si>
    <t>ARTES PLASTICAS Y VISUALES</t>
  </si>
  <si>
    <t>SOLUCION INTEGRAL MEMORIAS</t>
  </si>
  <si>
    <t>30 MEMORIAS SD 32 GB 1000X SDHC UHS II U3 150 MB LSD32GCRBNA1000 - 15 MEMORIAS COMPAC FLASH PROFESIONAL 1066X 64GB VELOCIDAD TRANSFERENCIA 160MB UDMA7 - 2  TARJETAS COMPAC FLASH 64 GB EXTREME PRO - 8 MEMORIAS SD 128 GB PROFESIONAL 2000X SDXC UHS II U3 LSD128CRBNA2000R</t>
  </si>
  <si>
    <t>ARTES MUSICALES</t>
  </si>
  <si>
    <t>CENTRO DE DOCUMENTACION DE LAS ARTES "Gabriel Esquinas"</t>
  </si>
  <si>
    <t>MAESTRIA E.A.</t>
  </si>
  <si>
    <t>BODEGA DE AUDIOVISUALES</t>
  </si>
  <si>
    <t>TALLER DIGITAL B111 - CDA - TALLER DIGITAL B112</t>
  </si>
  <si>
    <t>FT</t>
  </si>
  <si>
    <t>LABORATORIOS DE CIENCIAS BÁSICAS FACULTAD TECNOLÓGICA</t>
  </si>
  <si>
    <t>SALA DE SOFTWARE APLICADO A CIENCIAS BÁSICAS</t>
  </si>
  <si>
    <t>LABORATORIO DE CONSTRUCCIONES CIVILES</t>
  </si>
  <si>
    <t>BLOQUE 5 PISO 2</t>
  </si>
  <si>
    <t>VIDEOPROYECTOR</t>
  </si>
  <si>
    <t>LABORATORIOS DE INDUSTRIAL FACULTAD TECNOLOGICA</t>
  </si>
  <si>
    <t>LABORATORIO DE INDUSTRIAL  BLOQUE 5 PISO 3</t>
  </si>
  <si>
    <t>LABORATORIOS Y TALLERES DE MECÁNICA</t>
  </si>
  <si>
    <t>LABORATORIO DE AUTOMATIZACIÓN Y CONTROL</t>
  </si>
  <si>
    <t xml:space="preserve"> TABLERO INTERACTIVO DIGITAL TV 60"</t>
  </si>
  <si>
    <t>Tablero interactivo digital LED con soporte móvil, fuente de alimentación AC110-127V 50/60 Hz, tamaño de pantalla de 60 in, resolución mínima de 1.920 x 1.280, y entradas HDMI, USB, AV, LAN, RF, VGA y WIFI.</t>
  </si>
  <si>
    <t>FAMARENA</t>
  </si>
  <si>
    <t>LABORATORIO DE BIOLOGIA</t>
  </si>
  <si>
    <t>VIVERO</t>
  </si>
  <si>
    <t xml:space="preserve">TELEVISOR </t>
  </si>
  <si>
    <t xml:space="preserve">Televisor LED de 60'', resolución full HD, sintonizador digital DVB-T/ T2. 4 entradas HDMI, 2 entradas USB, Wi-Fi, smart tv. </t>
  </si>
  <si>
    <t xml:space="preserve">AUDITORIO </t>
  </si>
  <si>
    <t>VIDEO BEAM  5000 Lumens</t>
  </si>
  <si>
    <t>Herbario Forestal (UDBC)</t>
  </si>
  <si>
    <t xml:space="preserve">Zoom que le permite moverse en un rango focal equivalente en 35 mm de 24 a 2.000 mm y con una abertura máxima de f/2.8. sensor con resolución de 16 megapixeles, conectividad  WiFi y NFC,  zoom óptico de  83 aumentos,  con sistema de estabilización, Monitor LCD y visor electrónico, vídeo Full HD (1.920 x 1.080 puntos) con una cadencia máxima de 60 FPS. con bateria de  repuesto. </t>
  </si>
  <si>
    <t>LAB TECNOLOGÍAS LIMPIAS</t>
  </si>
  <si>
    <t>Televisor LED de 50'', resolución full HD, medida diagonal 127 cm, sintonizador digital DVB-T2, 3 entradas HDMI, 2 entradas USB, Wi-Fi, samrt tv.</t>
  </si>
  <si>
    <t>CAMARA FOTOGRÁFICA</t>
  </si>
  <si>
    <t>FCE</t>
  </si>
  <si>
    <t>LABORATORIO DE FISICA MACARENA "A"</t>
  </si>
  <si>
    <t>LABORATORIOS DE DOCENCIA</t>
  </si>
  <si>
    <t xml:space="preserve">TV LED 55” - FHD - SMART TV </t>
  </si>
  <si>
    <t>ALMACEN GENERAL</t>
  </si>
  <si>
    <t xml:space="preserve">SOPORTE SISTEMA DE VIDEO 
</t>
  </si>
  <si>
    <t xml:space="preserve">TALLER DE MECÁNICA FINA Y SOPLADO DE VIDRIO </t>
  </si>
  <si>
    <t>PROYECTOR</t>
  </si>
  <si>
    <t>Centro de Audiovisuales F.C.E</t>
  </si>
  <si>
    <t xml:space="preserve">CÁMARA DE VIDEO  4K </t>
  </si>
  <si>
    <t xml:space="preserve">Maestria en educacion </t>
  </si>
  <si>
    <t>FACULTAD DE CIENCIAS</t>
  </si>
  <si>
    <t>AULADIOVISUALES</t>
  </si>
  <si>
    <t>VIDEO PROYECTOR (VIDEO BEAM)</t>
  </si>
  <si>
    <t>TIPO TELEVISOR LED, TECNOLOGÍA SMART/INTERNET, TAMAÑO PANTALLA 55" - 139.7cm, RESOLUCIÓN  FHD, 2 ENTRADAS HDMI, 2  ENTRADAS USB. ENTRADAS MHL. SINTONIZADOR DIGITAL TERRESTRE  DVB-T2. PESO 13.6Kg +/- 10%. DIMENSIONES SIN BASE (ALTO X ANCHO X PROFUNDIDAD) 123.16cm X 77.31cm X 31.05cm +/- 10%. DIMENSIONES CON BASE (ALTO X ANCHO X PROFUNDIDAD)  123.16cm X 71.19cm X 6.77cm +/- 10%. INCLUYE: CONTROL REMOTO, MANUAL DE USUARIO, CABLE DE PODER.</t>
  </si>
  <si>
    <t>Peso 4200 g. Colecciones 500. Material Fibra de carbono, Aluminio, Carga Máxima 5 kg. Altura mínima 56 cm. Altura máxima 173 cm. Tipo de rótula Rótula fluida de vídeo. Secciones de pata 3
Diámetro de tubo de las patas 20.4, 24.8, 29.2 mm. Zapata de acción rápida Sí. Peso de contrabalance 2.4 kg. Centro de gravedad 55 mm. Tamaño plegado 73 cm. Tipo de base Plana
Compatibilidad de accesorios 500HLV; 560BALLSH; 204SPK3; 204SCK3. Acople (parte superior) Tornillo de 1/4″, Tornillo 3/8″. Diámetro de la base 60 mm. Número de niveles de burbuja 1. Bolsa de transporte incluida 110124. Columna central rapid. Easy Link Sí. Inclinación (tilt) frontal -70° / +90°. Tipo de pata Individual. Ángulos de pata 23°, 47°, 66°, 89°. Tipo de bloqueo de patas Bloqueo por giro. Altura máxima (con columna central en posición baja) 148 cm. Temperatura máxima de trabajo 60°C. Temperatura mínima de trabajo -20°C. Manivela de paneo (pan) incluida Sí. Movimiento de paneo (pan) fluid cartridge with fixed drag. Rotación panorámica 360. Tipo de zapata 500PLONG. Movimiento de inclinación (tilt) fluid cartridge with fixed drag. Diámetro del disco superior 60 mm</t>
  </si>
  <si>
    <t>Video Beam  con las siguientes caracteristicas minimas: 3300 lúmenes, en blanco y color , HDMI x 2 Tecnologia MHL
Sistema de Proyección: Tecnología 3LCD de 3 chip. Brillo en Color - Salida de Luz en Color: 3300. Brillo en Blanco - Salida de Luz en Blanco: 3300. Relación de Aspecto: 16:10. Tipo de Lámpara: Modo normal/económico: 6.000/4.000 horas. Relación de Proyección:. 0,27:1. Corrección de Trapecio:. Manual vertical: ± 3 °, Manual horizontal ± 3 °. Relación de Contraste:10.000 : 1. Procesamiento del Color:10 bit. Reproducción del Color: Hasta 1.07 billones de colores. Longitud Focal: 3,71 mm. Conectividad Estándar: RJ-45 x 1. Nivel de Sonido: 35 dB (Normal) - 28 dB (Eco). Seguridad: Protección Kensington, Barra de seguridad, Seguridad de LAN inalámbrica, Protección por contraseña. Voltaje de Fuente de Poder: CA 110 V - 60 Hz Consumo de Energía: 376W (Normal), 0,33W (Comunicación desactivada). Modos de Color: Presentación, Teatro, Deporte, Foto, sRGB, Pizarra negra, Pizarra, Dinámico. Parlante: 16W. Salida de Audio: Mini stereo x 1. Incluir: CD con manual. CD con software Easy Interactive Tools. Lápices interactivos (2). estuche para lápices. cable de alimentación. control remoto. pilas. cable USB. unidad táctil y marcadores. cable unidad táctil. deflector de infrarrojos. soporte para montaje en pared</t>
  </si>
  <si>
    <t>CÁMARA DE VIDEO PROFESIONAL 4K</t>
  </si>
  <si>
    <t>QUE INCLUYA:  Batería recargable (NP-F970)Adaptador de CA (AC-NB12A)Cargador de batería (AC-VL1)Cable HDMI Cable USBGuía de funcionamiento/ MEMORIA SONY XQD 128 GB / Tapa de unidad óptica grandeCapucha para lenteCable de conexión A/VTarjeta XQDCD-ROM con licenciaGarantíaCable de CATIPO DE SENSOR:Sensor CMOS Exmor retroiluminado de tipo 1/2,3/ PÍXELES EFECTIVOS (VÍDEO) Aprox. 8.300.000 píxeles (16:9) Lente G / DIÁMETRO DE FILTRO/2,27/32 pulgadas (72 mm)/APERTURA F1,6 - F3,4/ TIPO DE APERTURA 6 hojas / DISTANCIA FOCAL (35 MM) (VÍDEO) F=31,5-630 mm. DISTANCIA DE ENFOQUE MÍNIMA Aprox. 1 cm (gran angular), Aprox. 80 cm (teleobjetivo) Zoom ZOOM ÓPTICO 20x STEADYSHOT. FORMATO DE GRABACIÓN (VÍDEO)Formato XAVC S, MPEG4 - AVC / H264 RESOLUCIÓN DE VÍDEO1920 × 1080 24 P (50), 1920 × 1080 25 P (50), 1920 × 1080 30 P (50), 1920 × 1080 50 P (50), 3840 × 2160 24 P (100), 3840 × 2160 24 P (60), 3840 × 2160 25 P (100), 3840 × 2160 25 P (60), 3840 × 2160 30 P (100), 3840 × 2160 30 P (60), 3840 × 2160 50 P (150), 4K: 3840 × 2160 60 P (150), HD:1920 × 1080 60 P (50)V Grabación progresiva 4K: 60p, 50p, 30p, 25p, 24p, Grabación progresiva HD: 60p, 50p, 30p, 25p, 24p Micrófono estéreo incorporado, INCLUIR MICROFONO SHOTGUN INSTALADO EN CÁMARA, FORMATO DE GRABACIÓN DE AUDIO PCM lineal 2 canales (48 kHz/16 bits) ALTAVOZ Altavoz monoauralInterfaz TERMINALES DE ENTRADA Y SALIDA Entrada CC, Entrada de línea (audio analógico), Entrada de micrófono, Puerto USB, Ranura de tarjeta de memoria, Salida 4K, Salida HDMI (micro), Terminal remoto, Toma para auriculares. CUBIERTA DE LENTEManualPotencia BATERÍA SUMINISTRADA NP-F970 CONSUMO DE ENERGÍA (CON EL VISOR) 4K: 14,2 W (30 P, 60 Mbps), HD: 15,4 W (60 P, 50 Mbps). CONSUMO DE ENERGÍA (PANTALLA LCD). 4K: 14,5 W (30 P, 60 Mbps), HD: 15,7 W (60 P, 50 Mbps)  DEBE INCLUIR UN MICROFONO SHOTGUN PARA QUE FUNCIONE  EN EL SOPORTE Y ENTRADA DE MICROFONO  QUE TRAE ESTA VIDEOCÁMARA</t>
  </si>
  <si>
    <t>VIDEO CÁMARA 4K, Sensor CMOS Exmor retroiluminado tipo 1.0 (13,2 x 8,8 mm), CMOS Exmor tipo 1.0. PÍXELES EFECTIVOS (VÍDEO) Aprox. 14,2 megapíxeles (16:9),Procesador de imagen BIONZ X, Lente ZEISS Vario-Sonnar T, ZOOM ÓPTICO 12x, ZOOM DE IMAGEN NÍTIDA 4K: 18x HD: 24x5, FORMATO DE GRABACIÓN (VÍDEO): MPEG4-AVC/H264 formato XAVC S, formato AVCHD versión 2.0 compatible: MPEG4-AVC/H.264, mp4: MPEG-4 AVC/H.264, MICRÓFONO: Micrófono de zoom incorporado. FORMATO DE GRABACIÓN DE AUDIO, MPEG-4 PCM lineal de 2 canales (48 kHz/16 bits)13, Dolby Digital de 5.1 canales, Dolby Digital 5.1 Creator14, Dolby Digital estéreo de 2 canales, Dolby Digital Stereo Creator14, MPEG-4 AAC-LC de 2 canales15, compatible con Wi-Fi, IEEE 802.11 b/g/n; banda de 2,4 GHz, QUE INCLUYA Batería recargable (NP-FV70/NP-FV70A) (1)29, adaptador de CA (1)29, cable de alimentación (1)29, "Guía de funcionamiento"(1)29, cable HDMI (micro) (1)29, cable para conexión USB (1)29, mando a distancia (RMT-835 con batería [CR2025]) (1)29, capucha para lente (1)29, tapa de lente (1)29,  incluir tarjeta SanDisk 128 GB Extreme PRO .</t>
  </si>
  <si>
    <t xml:space="preserve">Videocámara 4 4K   </t>
  </si>
  <si>
    <t>TIPO DE SENSOR. Sensor CMOS retroiluminado tipo 1.0 (13,2 x 8,8 mm). PÍXELES EFECTIVOS (VÍDEO) Aprox. 14,2 megapíxeles (16:9). PÍXELES EFECTIVOS (FOTOGRAFÍA). Aprox. 14,2 megapíxeles (16:9)/aprox. 10,6 megapíxeles (4:3). PROCESADOR DE IMAGEN Procesador de imagen BIONZ X. TIPO DE LENTE ZEISS® Vario-Sonnar® T. DIÁMETRO DE FILTRO 62 mm. CUBIERTA DE LENTE Tapa de lente. APERTURA F2.8-F4.5. DISTANCIA FOCAL f=9,3-111,6 mm. DISTANCIA FOCAL (EQUIVALENTE A 35 MM) (VÍDEO) f = 29,0-348,0 mm (16:9)2. DISTANCIA FOCAL (EQUIVALENTE A 35 MM) (IMAGEN FIJA) f=29,0-348,0 mm (16:9), f=35,5-426,0 mm (4:3). DISTANCIA DE ENFOQUE MÍNIMA Aprox. 1 cm (gran angular), aprox. 100 cm (teleobjetivo) DIAFRAGMA DE IRIS 7 hojas FILTRO ND Desactivado, 1/4, 1/16, 1/64. ZOOM ÓPTICO 12x. ZOOM DE IMAGEN NÍTIDA 4K: 18x HD: 24x3. ZOOM DIGITAL 160x. TIPO DE VISOR OLED de 1,0 cm (tipo 0,39)/color equivalente a 1.440.000 puntos. CAMPO DE VISIÓN 100%. TIPO DE PANTALLA Pantalla LCD™ Xtra Fine (921.000 puntos) panorámica (16:9) de 8,8 cm (tipo 3,5). PANTALLA TÁCTIL Sí. CONTROL DE BRILLO Sí (menú). VISUALIZACIÓN DEL MARCADOR/CUADRÍCULA Cuadrículas. AJUSTE DE ÁNGULO Ángulo de apertura: máx. 90 grados; Ángulo de giro: máx. 270 grados. TIPO DE ESTABILIZACIÓN DE IMAGEN Estabilización de imagen SteadyShot óptico con Modo Activo (gran angular a teleobjetivo). VELOCIDAD DE OBTURACION RANGO DE CONTROL AUTOMÁTICO 1/8-1/10000. ESTÁNDAR 1/50-1/10000. CONTROL DE IRIS MANUAL (MODO DE FOTOGRAFÍA) 1/50-1/10000. OBTURADOR MANUAL 1/8-1/10000. SMOOTH SLOW 1/250-1/10000. SISTEMA DE MEDICIÓN DE FLASH Medición de flash TTL previa. COMPENSACIÓN DEL FLASH Sí (3 pasos). MODO FLASH Automático/activado/desactivado. QUE INCLUYA TARJETA DE MEMORIA 128 GB. FORMATO DE GRABACIÓN (VÍDEO) MPEG4-AVC/H264 formato XAVC S, formato AVCHD versión 2.0 compatible: MPEG4-AVC/H.264, mp4: MPEG-4 AVC/H.264. RESOLUCIÓN DE VÍDEO XAVC S 4K: 3.840 × 2.160/25P, 24P, XAVC S HD: 1.920 x 1.080/50p, 25p, 24p, AVCHD: 1.920 x 1.080/50p (PS), 24p (FX, FH), 50i (FX, FH), 1.440 x 1.080/50i (HQ, LP), mp4: 1.280 x 720 25p. VEL. DE GRAB. DE VÍDEO (ABR/VBR) XAVC S 4K 100 Mbps: aprox. 100 Mbps/60 Mbps: aprox. 60 Mbps, XAVC S HD aprox. 50 Mbps, AVCHD PS: aprox. 28 Mbps/FX: aprox. 24 Mbps/FH: aprox. 17 Mbps/HQ: aprox. 9 Mbps/LP: aprox. 5 Mbps, mp4: Aprox. 3 Mbps. FORMATO DE GRABACIÓN (FOTOGRAFÍAS) JPEG (DCF versión 2.0, Exif versión 2.3, compatible con MPF Baseline). TAMAÑO DE IMAGEN (MODO FOTOGRAFÍA) G: 20,0 megapíxeles16:9 (5.968 x 3.352), 15,0 megapíxeles 4:3 (4.464 x 3.352), M: 14,2 megapíxeles 16:9 (5.024 x 2.824), 10,6 megapíxeles 4:3 (3.760 x 2.824), P: 2,1 megapíxeles 16:9 (1.920 x 1.080), 0,3 megapíxeles 4:3 (640 x 480). TAMAÑO DE IMAGEN (MODO PELÍCULA) G: 20.0 megapíxeles 16:9 (5.968 x 3.352), M: 14,2 megapíxeles 16:9 (5.024 x 2.824), P: 2,1 megapíxeles 16:9 (1.920 x 1.080). TAMAÑO DE IMAGEN (GRABACIÓN DUAL) 20,0 megapíxeles 16:9 (5.968 x 3.352), 14,2 megapíxeles 16:9 (5.024 x 2.824), 2,1 megapíxeles 16:9 (1.920 x 1.080). MICRÓFONO Micrófono de zoom incorporado. FORMATO DE GRABACIÓN DE AUDIO MPEG-4 PCM lineal de 2 canales (48 kHz/16 bits), Dolby Digital de 5.1 canales, Dolby Digital 5.1 Creator, Dolby Digital estéreo de 2 canales, Dolby Digital Stereo Creator, MPEG-4 AAC-LC de 2 canales. CONTROL DE NIVEL DEL MICRÓFONO Sí (31steps). NOISE CANCELLING DE VIENTO AUTOMÁTICA Sí (activado/desactivado). CANCELACIÓN DE VOZ Sí. ALTAVOZ Altavoz monoaural. ZAPATA PARA ACCESORIOS SÍ (zapata de interfaz múltiple). TERMINAL HDMI Sí (micro HDMI). TERMINAL MULTI/MICRO USB Sí. TERMINAL REMOTO integrado en terminal Multi/Micro USB. SALIDA ESTÁNDAR Salida de vídeo compuesto (CABLE AV, se vende por separado). ENTRADA DE MICRÓFONO Miniconector estéreo. TOMA PARA AURICULARES Miniconector estéreo. RANURA DE TARJETA DE MEMORIA Compatible con Memory Stick PRO Duo™ y tarjetas SD/SDHC/SDXC. ENTRADA CC Sí. Batería recargable (NP-FV70/NP-FV70A) (1), adaptador de CA (1), cable de alimentación (1), "Guía de funcionamiento"(1), cable HDMI (micro) (1), cable para conexión USB (1), mando a distancia (RMT-835 con batería [CR2025]) (1), capucha para lente (1), tapa de lente (1).</t>
  </si>
  <si>
    <t xml:space="preserve">
Televisor 
</t>
  </si>
  <si>
    <t>Pantalla Ultra High Definition (UHD) 4K multitáctil capacitiva- 80 puntos táctiles, con rechazo de palma- Superficie táctil de 4mm, 55" en la diagonal- Hardware para el montaje en pared, hasta 280lbs- Dos parlantes de 3W integrados- Equipo integrado con procesador Intel i7 quad-core, 32GB RAM, Dual 512GB SSD, NVIDIA GTX 1080 - Encendido por un solo botón - Alimentación a 110-240V - Conectividad WiFi 802.11 a/b/g/n, ethernet, bluetooth 4.0, RFID, HDMI, USB.</t>
  </si>
  <si>
    <t>Lámpara portátil (que funcione con batería NP-F) LED BiColor, de color variable entre 3.200K y 5.600KL, con Dimmer (Oscurecimiento de 10-100%), energía de AC/DC y de batería. Medidas 5,8 x 11.75 x 2.1. 4 baterías, trípode de luz (light stand), no debe producir Flickr.</t>
  </si>
  <si>
    <t>1 (un)  TELÓN fabricado en lona blackout, color blanco mate, medidas  180cmts x 180cmts, Margen  2Cmts color negro, gabinete metálico, enrollado autoretractil instalado.</t>
  </si>
  <si>
    <t>TELÓN  TRÍPODE 1.80 CM X 180 CM. Material matte white,  base resistente, base tripode .</t>
  </si>
  <si>
    <t xml:space="preserve"> Scanner Dispositivo foto eléctrico: Sensor CCD/tamaño del documento Escritorio: 310x437 mmm aprox. Unidad de transparencias mínimo  309x420 mm aprox. Fuente de luz: Lámpara fluorescente de gas xenón/resolución óptica 2400x4800 dpi con tecnología MicroStep Drive/Resolución máxima 12800x12800 dpi ( con interpolación). Resolución de salida: 50 dpi a 12.800 dpi . Zoom 50% a 200%. Profundidad de colores interna: 16 bits/pixel, Externa: 1-16 bits/Pixel Software: Interfaz USB.</t>
  </si>
  <si>
    <t>Video proyector full HD con una resolución nítida de mínimo 1920 x 1200p, mínimo 4400 lúmenes  en blanco y color. Vida útil de mínimo 3000 horas normal   -4000 horas modo eco, Conectividad mínima: 2VGA, USB tipo A y B, 2 HDMI, 2 Entradas de Audio. Conexión: 110V, 60Hz.</t>
  </si>
  <si>
    <t xml:space="preserve">Luminosidad: 3200 lumens
Resolución: SVGA 800X600
Contraste: 15.000: Vida útil: 5000 Horas Normal, 10.000 Horas ECO
Distancia de Proyección: 0,88 - 10,44 m
Apertura de pantalla: 23" - 350"
Conectividad: HDMI, VGA, USB Tipo A, USB Tipo B, RCA, S-Video,
Parlante 2W
Características Especiales: LAN inalámbrica IEEE 802.11b/g/n
</t>
  </si>
  <si>
    <t>Video proyector 3600 Lumens,  LCD duración lámpara 5.000 – 10.000 horas modo eco Contraste 15.000:1
Resolución nativa mínima de 1024x768, conexión Wireless inalámbrica, puerto HDMI. Control remoto y maleta incluida.</t>
  </si>
  <si>
    <r>
      <t xml:space="preserve">Video Beam de </t>
    </r>
    <r>
      <rPr>
        <b/>
        <sz val="8"/>
        <rFont val="Arial"/>
        <family val="2"/>
      </rPr>
      <t>mínimo 5000 lumens con lámpara</t>
    </r>
    <r>
      <rPr>
        <sz val="8"/>
        <rFont val="Arial"/>
        <family val="2"/>
      </rPr>
      <t xml:space="preserve">. Tipo Industrial para 4000 horas de uso en modo ECO, tecnología 3LCD, con </t>
    </r>
    <r>
      <rPr>
        <b/>
        <sz val="8"/>
        <rFont val="Arial"/>
        <family val="2"/>
      </rPr>
      <t>2 entradas VGA</t>
    </r>
    <r>
      <rPr>
        <sz val="8"/>
        <rFont val="Arial"/>
        <family val="2"/>
      </rPr>
      <t xml:space="preserve"> y entrada HDMI, Zoom óptico 1.6x flexibilidad para adaptarse posicionamiento en habitaciones grandes o pequeñas. Debe incluir soporte de techo y candado</t>
    </r>
  </si>
  <si>
    <t>Pantalla para proyector versátil y cómoda para el usuario con sistema eléctrico motorizada. Preferiblemente para empotrar en techo, no tiene sistema de tensión ya que el mismo peso de la pantalla mantiene la superficie plana. Pantalla con sistema eléctrico apropiado para instalar en salones de eventos grandes, auditorios u otros sitios que su espacio sea grande, incluye también un mando automático para una mayor comodidad. 4,8 mts alto x 3,6 mts ancho</t>
  </si>
  <si>
    <t>Cámara con sensor CMOS (APS-C) de 18,0 megapíxeles y procesador de imágenes DIGIC 4+ de alto rendimiento para obtener una excelente calidad de imagen y una operación rápida. ISO de 10 a 6400 (expandible a H: 12800) para tomas desde ambientes con mucha luz hasta ambientes con poca luz. Conectividad integrada para Wi-Fi y NFC que permite compartir fotos y videos. Visor óptico de alto rendimiento que facilita el enfoque rápido y preciso. Pantalla LCD grande de 3,0 pulgadas con 920,000 puntos para facilitar la visualización y revisión. Modo de video de Alta Definición Real (Full HD).</t>
  </si>
  <si>
    <t xml:space="preserve">Televisor LED de 55" con pantalla Full HD DIMENSIONES +-10%, SOLO TELEVISOR (AN. X AL. X PR.):158,6 x 92 x 9,3 cm
APLICACIONES PARA SMART TV
SALIDA DE AUDIO:1 lateral: híbrida con salida de audífonos y subwoofer.
SALIDA DE AUDIO DIGITAL:1 posterior. RESOLUCIÓN:Full HD (1920 x 1080)
MEJORA DEL MOVIMIENTO: 480 Hz. FUNCIONES INALÁMBRICAS:NFC; Funcion Espejo; Wi-Fi Direct. FUNCIONES DE LA PANTALLA: Retroiluminación LED
EQUIPOS DE SONIDO DE CALIDAD PROFESIONAL:Potencia de salida de audio 10 W +10 W
ENTRADA USB:2 laterales
ENTRADA HDMI:1 lateral / 3 inferiores: compatible con MHL y PC
ENTRADA ETHERNET:1 posterior
ENTRADA DE VIDEO POR COMPONENTES:1 posterior: componente / Híbrida compuesta
ENTRADA DE VIDEO COMPUESTO:2 posteriores ENTRADA DE EUROCONECTOR:
ENTRADA DE CONEXIÓN RF:2 inferiores. 
Conexion Electrica: 110V/60Hz.
</t>
  </si>
  <si>
    <t>Videoproyector - Videobeam  de  8.000 lumes en adelante que incorpore conectividad inalámbrica integrada,(Conexión de red LAN, Conexión WiFi (sin cables), HDMI (conexión digital)  para ser ubicado auditorio grade, instalado en auditorio mayor  y funcionando. Resolución Nativa: 1024 x 768 (XGA) y equipo con lámpara</t>
  </si>
  <si>
    <t>Televisor LED de 65"-70" con pantalla Full HD DIMENSIONES +-10%, SOLO TELEVISOR (AN. X AL. X PR.):158,6 x 92 x 9,3 cm
APLICACIONES PARA SMART TV:Explorador web: Opera;Skype: con cámara opcional; Social Viewing: con cámara opcional. ÍNDICE DE CONTRASTE DINÁMICO:Más de 1 millón
SALIDA DE AUDIO:1 lateral: híbrida con salida de audífonos y subwoofer.
SALIDA DE AUDIO DIGITAL:1 posterior. RESOLUCIÓN:Full HD (1920 x 1080) OPCIONES DE TAMAÑO DE PANTALLA:165 cm (65") - 177 cm (70'')
MEJORA DEL MOVIMIENTO: 480 Hz. FUNCIONES INALÁMBRICAS:NFC; Funcion Espejo; Wi-Fi Direct. FUNCIONES DE LA PANTALLA: Retroiluminación LED
EQUIPOS DE SONIDO DE CALIDAD PROFESIONAL:Potencia de salida de audio 10 W +10 W
ENTRADA USB:2 laterales
ENTRADA HDMI:1 lateral / 3 inferiores: compatible con MHL (opcional) y PC
ENTRADA ETHERNET:1 posterior
ENTRADA DE VIDEO POR COMPONENTES:1 posterior: componente / Híbrida compuesta
ENTRADA DE VIDEO COMPUESTO:2 posteriores ENTRADA DE EUROCONECTOR:
ENTRADA DE CONEXIÓN RF:2 inferiores. 
Conexion Electrica: 110V/60Hz.
(DEBE INCLUIR INSTALACIÓN Y SOPORTE A PARED CON BRAZO LARGO DE MINIMO DE 1 METRO  DE  DOBLE ARTICULACION)</t>
  </si>
  <si>
    <t>Tipo Proyector 3LCD, Lumens 2700, Resolución Nativa 1024x768 XGA, Tipo de Lámpara 200-250 W, Tiempo de Vida de lámpara 10.000 horas, Entrada Video RGB, S-IDEO, VIDEO COMPUESTO, Componente de video NTSC, Mando a Distancia IR, Tamaño de imagen, 1.0mts a 7.0mts, Distancia de proyección 1.0mts a 10.0mts, Tipo Zoom Manual, Corrección Keystone Vertical y Horizontal +30 / +30, Ruido máximo baja luminosidad 36db, Conectividad Inalámbrica, incluidos accesorios Módulo inalámbrico 802.111 b/g/n (Opcional) , VGA x 2, HDMI x 1, Video Compuesto x 1, S-Video x 1, Audio in, RS-232C x 1(obligatorio), Video Out x 1, USB A/B x 1., Cables Potencia y datos, Manuales Usuario, Maletín Nylon, Garantía de Fábrica Mínima de un (1) año en partes y mano de obra con servicio no mayor a 5 días hábiles. La garantía de fábrica debe ser única para todo el equipo incluyendo sus periféricos y partes internas..</t>
  </si>
  <si>
    <t>TELÓN PARA PROYECTAR</t>
  </si>
  <si>
    <t>TELÓN  TRÍPODE 1.80 CM X 180 CM</t>
  </si>
  <si>
    <t>ESCÁNER</t>
  </si>
  <si>
    <t>VIDEO PROYECTOR Alta Definición (Full HD)</t>
  </si>
  <si>
    <t>VIDEO PROYECTOR</t>
  </si>
  <si>
    <t>Video proyector</t>
  </si>
  <si>
    <t>TELÓN ELÉCTRICO 4,8 MTS ANCHO X 3,6 MTS DE ALTO</t>
  </si>
  <si>
    <t xml:space="preserve">Cámara </t>
  </si>
  <si>
    <t xml:space="preserve">
Televisor LED de 65" - 70" con pantalla Full HD 
</t>
  </si>
  <si>
    <t>UNIVERSIDAD DISTRITAL FRANCISCO JOSE DE CALDAS</t>
  </si>
  <si>
    <t>PRECIOS BASE</t>
  </si>
  <si>
    <t xml:space="preserve">CONVOCATORIA PÚBLICA No. 010 DE 2017 </t>
  </si>
  <si>
    <t xml:space="preserve"> CONTRATAR LA ADQUISICIÓN, INSTALACION Y CONFIGURACION DE EQUIPOS DE LABORATORIO DE LOS GRUPOS DE AUDIOVISUALES Y FOTOGRAFIA, CON DESTINO A LOS LABORATORIOS DE LAS FACULTADES DE INGENIERÍA, TECNOLOGICA, ARTES-ASAB, MEDIO AMBIENTE Y RECURSOS NATURALES Y CIENCIAS Y EDUCACIÓN DE LA UNIVERSIDAD DISTRITAL FRANCISCO JOSÉ DE CALDAS, DE ACUERDO CON LAS CONDICIONES Y ESPECIFICACIONES PREVISTAS
</t>
  </si>
  <si>
    <t xml:space="preserve">TOTAL PRESUPUESTO </t>
  </si>
  <si>
    <t>ANDIVISION</t>
  </si>
  <si>
    <t>NEXCOMPUTER</t>
  </si>
  <si>
    <t>OFIBOD</t>
  </si>
  <si>
    <t>SIMELC</t>
  </si>
  <si>
    <t>SUMIMAS</t>
  </si>
  <si>
    <t>TD ROBOTICA</t>
  </si>
  <si>
    <t>UT SICVEL 2017</t>
  </si>
  <si>
    <t>ANALYTICA</t>
  </si>
  <si>
    <t>Si</t>
  </si>
  <si>
    <t>CUMPLE</t>
  </si>
  <si>
    <t>NO CUMPLE NO ANEXA CATALOGO POR LO TANTO NO ES POSIBLE CONFRONTAR LAS ESPECIFICACIONES TECNICAS</t>
  </si>
  <si>
    <t>NO CUMPLE A FOLIO 322 DICE 4200 LÚMENES Y SE SOLICITABA MINIMO 4400 LÚMENES</t>
  </si>
  <si>
    <t>NO CUMPLE PORQUE A FOLIO 161 DICE (1024X768)PY SE SOLICITABA (1920X1200)P</t>
  </si>
  <si>
    <t>NO CUMPLE NO ANEXA CATALOGO POR LO TANTO NO ES POSIBLE CONFRONTAR LAS ESPECIFICACIONES TECNICAS Y LA REFE. DEL ANEXO NO. 3 NOCUMPLE</t>
  </si>
  <si>
    <t xml:space="preserve">NO CUMPLE PRESENT A FOLIOS 239 Y 313 DOS CATALOGOS </t>
  </si>
  <si>
    <t>NO CUMPLE NO SE TOMA COMPLETA LA SOLICITUD DE LA INSTALACIÓN DEL EQUIPO Y NO SE OFERTA DE MANERA COMPLETA</t>
  </si>
  <si>
    <t>NO CUMPLE NO HAY INFORMACION SOBRE SI LA CABEZA DEL FLASH GIRA 180 GRADOS</t>
  </si>
  <si>
    <t>NO CUMPLE NO PRESENTA CATALOGO DE CAÑA NI DE ZEPELLING</t>
  </si>
  <si>
    <t>NO CUMPLE NO PRESENTA CATALOGO DE CAÑA</t>
  </si>
  <si>
    <t>NO CUMPLE EL MICROFONO OFERTADO NO ES MICROFONO DE CONDENSADOR Y NO ESTA EL MANUAL DE CAÑA</t>
  </si>
  <si>
    <t>NO CUMPLE NO PRESENTA MANUAL DEL TRIPODE PARA LA LUZ NI DE LA BACTERIAS ADICIONALES</t>
  </si>
  <si>
    <t>NO CUMPLE NO AGREGA EL MANUAL DEL TRUPODE PARA LUZ</t>
  </si>
  <si>
    <t>NO CUMPLE NO PRESENTA MANUAL DEL TRIPODE PROFESIONAL DE ALUMINIO.</t>
  </si>
  <si>
    <t>NO CUMPLE NO PRESENTA MANUALES DE TARJETAS CF BACTERIAS, CARGADORES, LENTES 50 mm y 24 - 70 mm, tripode profesional y lector de tarjetas.</t>
  </si>
  <si>
    <t>NO CUMPLE NO AGREGA INFORMACION TECNICA DEL TRIPODE NI AGREGA EL MANUAL DEL LECTOR  DE TARJETA CF Y SD</t>
  </si>
  <si>
    <t>NO CUMPLE NO PRESENTA MANUALES DE TARJETAS CF BACTERIAS, CARGADORES, LENTES 50 mm y 24 - 70 mm,  TRIPODE PROFESIONAL Y LECTOR DE TARJETAS CF Y SD</t>
  </si>
  <si>
    <t>NO CUMPLE PPUES PRESENTA UN EQUIPO QUE NO CUMPLE ESPECIFICACIONES TECNICAS, EL EQUIPO QUE PRESENTA ES DE VIDEO Y EL QUE SE REQUIERE ES DE VIDEO Y FOTOGRAFIA, ADEMAS NO AGREGA MANUALES DE BACTERIAS ADICIONALES, CARGADOR ADICIONAL, TARJETAS, LENTES, TRIPODE Y LECTOR DE TARJETAS.</t>
  </si>
  <si>
    <t>NC</t>
  </si>
  <si>
    <t>NO CUMPLE DIMENSIONES  NI CONECTIVIDAD</t>
  </si>
  <si>
    <t>NO CUMPLE NO HAY CATALOGO DEL EQUIPO OFERTADO</t>
  </si>
  <si>
    <t>NO CUMPLE NO APARECE EL AUMENTO DEL LENTE QUE DEBE SER DE 83X ESPECIFICO EN EL CATALOGO</t>
  </si>
  <si>
    <t>NO CUMPLE NO CUMPLE CON LAS DIMENSIONES REQUERIDAS</t>
  </si>
  <si>
    <t>EVALUACION ITEM A ITEM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</si>
</sst>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42" formatCode="_-&quot;$&quot;* #,##0_-;\-&quot;$&quot;* #,##0_-;_-&quot;$&quot;* &quot;-&quot;_-;_-@_-"/>
    <numFmt numFmtId="165" formatCode="_(&quot;$&quot;\ * #,##0.00_);_(&quot;$&quot;\ * \(#,##0.00\);_(&quot;$&quot;\ * &quot;-&quot;??_);_(@_)"/>
    <numFmt numFmtId="167" formatCode="_ &quot;$&quot;\ * #,##0.00_ ;_ &quot;$&quot;\ * \-#,##0.00_ ;_ &quot;$&quot;\ * &quot;-&quot;??_ ;_ @_ "/>
    <numFmt numFmtId="168" formatCode="_(&quot;$&quot;\ * #,##0_);_(&quot;$&quot;\ * \(#,##0\);_(&quot;$&quot;\ * &quot;-&quot;??_);_(@_)"/>
    <numFmt numFmtId="169" formatCode="[$$-240A]\ #,##0"/>
  </numFmts>
  <fonts count="21" x14ac:knownFonts="1">
    <font>
      <sz val="10"/>
      <color rgb="FF000000"/>
      <name val="Arial"/>
    </font>
    <font>
      <sz val="11"/>
      <color theme="1"/>
      <name val="Calibri"/>
      <family val="2"/>
      <scheme val="minor"/>
    </font>
    <font>
      <sz val="10"/>
      <color rgb="FF000000"/>
      <name val="Arial"/>
      <family val="2"/>
    </font>
    <font>
      <sz val="10"/>
      <name val="Arial"/>
      <family val="2"/>
    </font>
    <font>
      <sz val="11"/>
      <color indexed="8"/>
      <name val="Calibri"/>
      <family val="2"/>
    </font>
    <font>
      <sz val="10"/>
      <name val="Arial"/>
      <family val="2"/>
    </font>
    <font>
      <sz val="8"/>
      <name val="Arial"/>
      <family val="2"/>
    </font>
    <font>
      <b/>
      <sz val="8"/>
      <name val="Arial"/>
      <family val="2"/>
    </font>
    <font>
      <sz val="10"/>
      <name val="Arial"/>
      <family val="2"/>
      <charset val="1"/>
    </font>
    <font>
      <sz val="10"/>
      <color rgb="FF000000"/>
      <name val="Arial"/>
      <family val="2"/>
    </font>
    <font>
      <b/>
      <sz val="9"/>
      <name val="Tahoma"/>
      <family val="2"/>
    </font>
    <font>
      <b/>
      <sz val="18"/>
      <name val="Tahoma"/>
      <family val="2"/>
    </font>
    <font>
      <b/>
      <sz val="16"/>
      <name val="Tahoma"/>
      <family val="2"/>
    </font>
    <font>
      <sz val="16"/>
      <color rgb="FF000000"/>
      <name val="Arial"/>
      <family val="2"/>
    </font>
    <font>
      <b/>
      <sz val="16"/>
      <name val="Arial"/>
      <family val="2"/>
    </font>
    <font>
      <b/>
      <sz val="14"/>
      <color rgb="FF000000"/>
      <name val="Arial"/>
      <family val="2"/>
    </font>
    <font>
      <sz val="10"/>
      <name val="Tahoma"/>
      <family val="2"/>
    </font>
    <font>
      <b/>
      <sz val="10"/>
      <color theme="1"/>
      <name val="Arial"/>
      <family val="2"/>
    </font>
    <font>
      <u/>
      <sz val="10"/>
      <color theme="10"/>
      <name val="Arial"/>
      <family val="2"/>
    </font>
    <font>
      <u/>
      <sz val="10"/>
      <color theme="11"/>
      <name val="Arial"/>
      <family val="2"/>
    </font>
    <font>
      <b/>
      <sz val="10"/>
      <color theme="1"/>
      <name val="Tahoma"/>
      <family val="2"/>
    </font>
  </fonts>
  <fills count="4">
    <fill>
      <patternFill patternType="none"/>
    </fill>
    <fill>
      <patternFill patternType="gray125"/>
    </fill>
    <fill>
      <patternFill patternType="solid">
        <fgColor rgb="FFBFBFBF"/>
        <bgColor rgb="FFBFBFBF"/>
      </patternFill>
    </fill>
    <fill>
      <patternFill patternType="solid">
        <fgColor rgb="FFFFFF00"/>
        <bgColor indexed="64"/>
      </patternFill>
    </fill>
  </fills>
  <borders count="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s>
  <cellStyleXfs count="13">
    <xf numFmtId="0" fontId="0" fillId="0" borderId="0"/>
    <xf numFmtId="0" fontId="3" fillId="0" borderId="0"/>
    <xf numFmtId="42" fontId="1" fillId="0" borderId="0" applyFont="0" applyFill="0" applyBorder="0" applyAlignment="0" applyProtection="0"/>
    <xf numFmtId="0" fontId="2" fillId="0" borderId="0"/>
    <xf numFmtId="165" fontId="3" fillId="0" borderId="0" applyFont="0" applyFill="0" applyBorder="0" applyAlignment="0" applyProtection="0"/>
    <xf numFmtId="0" fontId="3" fillId="0" borderId="0"/>
    <xf numFmtId="0" fontId="5" fillId="0" borderId="0"/>
    <xf numFmtId="167" fontId="5" fillId="0" borderId="0" applyFont="0" applyFill="0" applyBorder="0" applyAlignment="0" applyProtection="0"/>
    <xf numFmtId="0" fontId="4" fillId="0" borderId="0"/>
    <xf numFmtId="0" fontId="8" fillId="0" borderId="0"/>
    <xf numFmtId="165" fontId="9"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29">
    <xf numFmtId="0" fontId="0" fillId="0" borderId="0" xfId="0" applyFont="1" applyAlignment="1"/>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6" fontId="6" fillId="0" borderId="2" xfId="0" applyNumberFormat="1" applyFont="1" applyFill="1" applyBorder="1" applyAlignment="1">
      <alignment horizontal="center" vertical="center" wrapText="1"/>
    </xf>
    <xf numFmtId="6" fontId="0" fillId="0" borderId="0" xfId="0" applyNumberFormat="1" applyFont="1" applyAlignment="1"/>
    <xf numFmtId="6" fontId="6" fillId="0" borderId="3" xfId="0" applyNumberFormat="1" applyFont="1" applyFill="1" applyBorder="1" applyAlignment="1">
      <alignment horizontal="center" vertical="center" wrapText="1"/>
    </xf>
    <xf numFmtId="0" fontId="0" fillId="0" borderId="0" xfId="0" applyFont="1" applyFill="1" applyAlignment="1"/>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168" fontId="15" fillId="0" borderId="0" xfId="10" applyNumberFormat="1" applyFont="1" applyAlignment="1"/>
    <xf numFmtId="0" fontId="0" fillId="0" borderId="0" xfId="0" applyFont="1" applyAlignment="1"/>
    <xf numFmtId="0" fontId="14" fillId="0" borderId="0" xfId="0" applyFont="1" applyFill="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0" fillId="0" borderId="0" xfId="0" applyFont="1" applyAlignment="1"/>
    <xf numFmtId="0" fontId="12" fillId="0" borderId="0" xfId="0" applyFont="1" applyAlignment="1">
      <alignment horizontal="center" vertical="top" wrapText="1"/>
    </xf>
    <xf numFmtId="0" fontId="0" fillId="0" borderId="0" xfId="0" applyFont="1" applyAlignment="1">
      <alignment horizontal="center" vertical="top"/>
    </xf>
    <xf numFmtId="0" fontId="12" fillId="0" borderId="0" xfId="0" applyFont="1" applyAlignment="1">
      <alignment horizontal="center" vertical="center"/>
    </xf>
    <xf numFmtId="0" fontId="13" fillId="0" borderId="0" xfId="0" applyFont="1" applyAlignment="1"/>
    <xf numFmtId="0" fontId="20" fillId="3" borderId="5" xfId="0" applyFont="1" applyFill="1" applyBorder="1" applyAlignment="1">
      <alignment horizontal="center" vertical="center"/>
    </xf>
    <xf numFmtId="169" fontId="20" fillId="3" borderId="5" xfId="0"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13">
    <cellStyle name="Currency [0] 2" xfId="2"/>
    <cellStyle name="Excel Built-in Normal" xfId="8"/>
    <cellStyle name="Hipervínculo" xfId="11" builtinId="8" hidden="1"/>
    <cellStyle name="Hipervínculo visitado" xfId="12" builtinId="9" hidden="1"/>
    <cellStyle name="Moneda" xfId="10" builtinId="4"/>
    <cellStyle name="Moneda 2" xfId="7"/>
    <cellStyle name="Moneda 7" xfId="4"/>
    <cellStyle name="Normal" xfId="0" builtinId="0"/>
    <cellStyle name="Normal 2" xfId="3"/>
    <cellStyle name="Normal 2 2" xfId="1"/>
    <cellStyle name="Normal 2_INFORME CIENCIAS 25 DE AGOSTO" xfId="5"/>
    <cellStyle name="Normal 3" xfId="6"/>
    <cellStyle name="Texto explicativo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249977111117893"/>
  </sheetPr>
  <dimension ref="A1:L43"/>
  <sheetViews>
    <sheetView zoomScale="85" zoomScaleNormal="85" workbookViewId="0">
      <selection activeCell="K49" sqref="K49"/>
    </sheetView>
  </sheetViews>
  <sheetFormatPr baseColWidth="10" defaultRowHeight="13" x14ac:dyDescent="0.15"/>
  <cols>
    <col min="3" max="6" width="11.5" customWidth="1"/>
    <col min="7" max="7" width="53.6640625" customWidth="1"/>
    <col min="8" max="9" width="11.5" customWidth="1"/>
    <col min="10" max="10" width="16.6640625" customWidth="1"/>
    <col min="11" max="11" width="21" bestFit="1" customWidth="1"/>
    <col min="12" max="12" width="12.33203125" bestFit="1" customWidth="1"/>
  </cols>
  <sheetData>
    <row r="1" spans="1:12" x14ac:dyDescent="0.15">
      <c r="C1" s="16"/>
      <c r="D1" s="16"/>
      <c r="E1" s="16"/>
      <c r="F1" s="16"/>
      <c r="G1" s="16"/>
      <c r="H1" s="16"/>
      <c r="I1" s="16"/>
      <c r="J1" s="16"/>
      <c r="K1" s="16"/>
      <c r="L1" s="16"/>
    </row>
    <row r="2" spans="1:12" ht="23" x14ac:dyDescent="0.15">
      <c r="C2" s="17" t="s">
        <v>108</v>
      </c>
      <c r="D2" s="18"/>
      <c r="E2" s="18"/>
      <c r="F2" s="18"/>
      <c r="G2" s="18"/>
      <c r="H2" s="18"/>
      <c r="I2" s="18"/>
      <c r="J2" s="18"/>
      <c r="K2" s="18"/>
      <c r="L2" s="18"/>
    </row>
    <row r="3" spans="1:12" ht="23" x14ac:dyDescent="0.15">
      <c r="C3" s="17" t="s">
        <v>110</v>
      </c>
      <c r="D3" s="18"/>
      <c r="E3" s="18"/>
      <c r="F3" s="18"/>
      <c r="G3" s="18"/>
      <c r="H3" s="18"/>
      <c r="I3" s="18"/>
      <c r="J3" s="18"/>
      <c r="K3" s="18"/>
      <c r="L3" s="18"/>
    </row>
    <row r="4" spans="1:12" ht="108" customHeight="1" x14ac:dyDescent="0.15">
      <c r="C4" s="19" t="s">
        <v>111</v>
      </c>
      <c r="D4" s="20"/>
      <c r="E4" s="20"/>
      <c r="F4" s="20"/>
      <c r="G4" s="20"/>
      <c r="H4" s="20"/>
      <c r="I4" s="20"/>
      <c r="J4" s="20"/>
      <c r="K4" s="20"/>
      <c r="L4" s="20"/>
    </row>
    <row r="5" spans="1:12" ht="20" x14ac:dyDescent="0.2">
      <c r="C5" s="21" t="s">
        <v>109</v>
      </c>
      <c r="D5" s="22"/>
      <c r="E5" s="22"/>
      <c r="F5" s="22"/>
      <c r="G5" s="22"/>
      <c r="H5" s="22"/>
      <c r="I5" s="22"/>
      <c r="J5" s="22"/>
      <c r="K5" s="22"/>
      <c r="L5" s="22"/>
    </row>
    <row r="8" spans="1:12" ht="44" x14ac:dyDescent="0.15">
      <c r="A8" s="1" t="s">
        <v>0</v>
      </c>
      <c r="B8" s="1" t="s">
        <v>1</v>
      </c>
      <c r="C8" s="1" t="s">
        <v>2</v>
      </c>
      <c r="D8" s="1" t="s">
        <v>3</v>
      </c>
      <c r="E8" s="1" t="s">
        <v>4</v>
      </c>
      <c r="F8" s="1" t="s">
        <v>5</v>
      </c>
      <c r="G8" s="1" t="s">
        <v>6</v>
      </c>
      <c r="H8" s="1" t="s">
        <v>7</v>
      </c>
      <c r="I8" s="1" t="s">
        <v>8</v>
      </c>
      <c r="J8" s="1" t="s">
        <v>9</v>
      </c>
      <c r="K8" s="2" t="s">
        <v>10</v>
      </c>
    </row>
    <row r="9" spans="1:12" s="8" customFormat="1" ht="100" customHeight="1" x14ac:dyDescent="0.15">
      <c r="A9" s="3">
        <v>1</v>
      </c>
      <c r="B9" s="3" t="s">
        <v>16</v>
      </c>
      <c r="C9" s="3" t="s">
        <v>12</v>
      </c>
      <c r="D9" s="3" t="s">
        <v>12</v>
      </c>
      <c r="E9" s="11" t="s">
        <v>17</v>
      </c>
      <c r="F9" s="3" t="s">
        <v>11</v>
      </c>
      <c r="G9" s="9" t="s">
        <v>84</v>
      </c>
      <c r="H9" s="3">
        <v>1</v>
      </c>
      <c r="I9" s="5">
        <v>63353600</v>
      </c>
      <c r="J9" s="5">
        <f t="shared" ref="J9:J11" si="0">I9*19%</f>
        <v>12037184</v>
      </c>
      <c r="K9" s="5">
        <f t="shared" ref="K9:K10" si="1">+(I9+J9)*H9</f>
        <v>75390784</v>
      </c>
    </row>
    <row r="10" spans="1:12" ht="100" customHeight="1" x14ac:dyDescent="0.15">
      <c r="A10" s="3">
        <v>2</v>
      </c>
      <c r="B10" s="3" t="s">
        <v>16</v>
      </c>
      <c r="C10" s="3" t="s">
        <v>12</v>
      </c>
      <c r="D10" s="3" t="s">
        <v>12</v>
      </c>
      <c r="E10" s="3" t="s">
        <v>18</v>
      </c>
      <c r="F10" s="3" t="s">
        <v>11</v>
      </c>
      <c r="G10" s="4" t="s">
        <v>15</v>
      </c>
      <c r="H10" s="3">
        <v>1</v>
      </c>
      <c r="I10" s="5">
        <v>79591200</v>
      </c>
      <c r="J10" s="5">
        <f t="shared" si="0"/>
        <v>15122328</v>
      </c>
      <c r="K10" s="5">
        <f t="shared" si="1"/>
        <v>94713528</v>
      </c>
    </row>
    <row r="11" spans="1:12" ht="44" x14ac:dyDescent="0.15">
      <c r="A11" s="3">
        <v>3</v>
      </c>
      <c r="B11" s="3" t="s">
        <v>16</v>
      </c>
      <c r="C11" s="3" t="s">
        <v>12</v>
      </c>
      <c r="D11" s="3" t="s">
        <v>12</v>
      </c>
      <c r="E11" s="3" t="s">
        <v>13</v>
      </c>
      <c r="F11" s="3" t="s">
        <v>11</v>
      </c>
      <c r="G11" s="4" t="s">
        <v>14</v>
      </c>
      <c r="H11" s="3">
        <v>1</v>
      </c>
      <c r="I11" s="5">
        <v>68943600</v>
      </c>
      <c r="J11" s="5">
        <f t="shared" si="0"/>
        <v>13099284</v>
      </c>
      <c r="K11" s="5">
        <f t="shared" ref="K11" si="2">H11*(I11+J11)</f>
        <v>82042884</v>
      </c>
      <c r="L11" s="6"/>
    </row>
    <row r="12" spans="1:12" x14ac:dyDescent="0.15">
      <c r="K12" s="7">
        <f>SUM(K9:K11)</f>
        <v>252147196</v>
      </c>
      <c r="L12" s="6"/>
    </row>
    <row r="13" spans="1:12" x14ac:dyDescent="0.15">
      <c r="K13" s="6"/>
    </row>
    <row r="14" spans="1:12" ht="308" x14ac:dyDescent="0.15">
      <c r="A14" s="3">
        <v>4</v>
      </c>
      <c r="B14" s="3" t="s">
        <v>19</v>
      </c>
      <c r="C14" s="3" t="s">
        <v>20</v>
      </c>
      <c r="D14" s="3" t="s">
        <v>21</v>
      </c>
      <c r="E14" s="3" t="s">
        <v>22</v>
      </c>
      <c r="F14" s="3" t="s">
        <v>11</v>
      </c>
      <c r="G14" s="4" t="s">
        <v>23</v>
      </c>
      <c r="H14" s="3">
        <v>1</v>
      </c>
      <c r="I14" s="5">
        <f>27900000+7970000</f>
        <v>35870000</v>
      </c>
      <c r="J14" s="5">
        <f t="shared" ref="J14:J31" si="3">I14*19%</f>
        <v>6815300</v>
      </c>
      <c r="K14" s="5">
        <f t="shared" ref="K14:K17" si="4">+(I14+J14)*H14</f>
        <v>42685300</v>
      </c>
      <c r="L14" s="6"/>
    </row>
    <row r="15" spans="1:12" ht="44" x14ac:dyDescent="0.15">
      <c r="A15" s="3">
        <v>5</v>
      </c>
      <c r="B15" s="3" t="s">
        <v>19</v>
      </c>
      <c r="C15" s="3" t="s">
        <v>20</v>
      </c>
      <c r="D15" s="3" t="s">
        <v>21</v>
      </c>
      <c r="E15" s="3" t="s">
        <v>24</v>
      </c>
      <c r="F15" s="3" t="s">
        <v>11</v>
      </c>
      <c r="G15" s="4" t="s">
        <v>85</v>
      </c>
      <c r="H15" s="3">
        <v>1</v>
      </c>
      <c r="I15" s="5">
        <v>1400000</v>
      </c>
      <c r="J15" s="5">
        <f t="shared" si="3"/>
        <v>266000</v>
      </c>
      <c r="K15" s="5">
        <f t="shared" si="4"/>
        <v>1666000</v>
      </c>
      <c r="L15" s="6"/>
    </row>
    <row r="16" spans="1:12" ht="44" x14ac:dyDescent="0.15">
      <c r="A16" s="3">
        <v>6</v>
      </c>
      <c r="B16" s="3" t="s">
        <v>19</v>
      </c>
      <c r="C16" s="3" t="s">
        <v>20</v>
      </c>
      <c r="D16" s="3" t="s">
        <v>21</v>
      </c>
      <c r="E16" s="3" t="s">
        <v>25</v>
      </c>
      <c r="F16" s="3" t="s">
        <v>11</v>
      </c>
      <c r="G16" s="4" t="s">
        <v>26</v>
      </c>
      <c r="H16" s="3">
        <v>1</v>
      </c>
      <c r="I16" s="5">
        <v>2350000</v>
      </c>
      <c r="J16" s="5">
        <f t="shared" si="3"/>
        <v>446500</v>
      </c>
      <c r="K16" s="5">
        <f t="shared" si="4"/>
        <v>2796500</v>
      </c>
      <c r="L16" s="6"/>
    </row>
    <row r="17" spans="1:12" ht="44" x14ac:dyDescent="0.15">
      <c r="A17" s="3">
        <v>7</v>
      </c>
      <c r="B17" s="3" t="s">
        <v>19</v>
      </c>
      <c r="C17" s="3" t="s">
        <v>20</v>
      </c>
      <c r="D17" s="3" t="s">
        <v>21</v>
      </c>
      <c r="E17" s="3" t="s">
        <v>27</v>
      </c>
      <c r="F17" s="3" t="s">
        <v>11</v>
      </c>
      <c r="G17" s="4" t="s">
        <v>28</v>
      </c>
      <c r="H17" s="3">
        <v>1</v>
      </c>
      <c r="I17" s="5">
        <v>6700000</v>
      </c>
      <c r="J17" s="5">
        <f t="shared" si="3"/>
        <v>1273000</v>
      </c>
      <c r="K17" s="5">
        <f t="shared" si="4"/>
        <v>7973000</v>
      </c>
      <c r="L17" s="6"/>
    </row>
    <row r="18" spans="1:12" ht="55" x14ac:dyDescent="0.15">
      <c r="A18" s="3">
        <v>8</v>
      </c>
      <c r="B18" s="3" t="s">
        <v>19</v>
      </c>
      <c r="C18" s="3" t="s">
        <v>29</v>
      </c>
      <c r="D18" s="3" t="s">
        <v>21</v>
      </c>
      <c r="E18" s="3" t="s">
        <v>30</v>
      </c>
      <c r="F18" s="3" t="s">
        <v>11</v>
      </c>
      <c r="G18" s="4" t="s">
        <v>31</v>
      </c>
      <c r="H18" s="3">
        <v>1</v>
      </c>
      <c r="I18" s="5">
        <v>17725000</v>
      </c>
      <c r="J18" s="5">
        <f t="shared" si="3"/>
        <v>3367750</v>
      </c>
      <c r="K18" s="5">
        <f>+(I18+J18)*H18</f>
        <v>21092750</v>
      </c>
      <c r="L18" s="6"/>
    </row>
    <row r="19" spans="1:12" ht="55" x14ac:dyDescent="0.15">
      <c r="A19" s="3">
        <v>9</v>
      </c>
      <c r="B19" s="3" t="s">
        <v>19</v>
      </c>
      <c r="C19" s="3" t="s">
        <v>32</v>
      </c>
      <c r="D19" s="3" t="s">
        <v>33</v>
      </c>
      <c r="E19" s="3" t="s">
        <v>99</v>
      </c>
      <c r="F19" s="3" t="s">
        <v>11</v>
      </c>
      <c r="G19" s="4" t="s">
        <v>86</v>
      </c>
      <c r="H19" s="3">
        <v>1</v>
      </c>
      <c r="I19" s="5">
        <v>240000</v>
      </c>
      <c r="J19" s="5">
        <f t="shared" si="3"/>
        <v>45600</v>
      </c>
      <c r="K19" s="5">
        <f>+(I19+J19)*H19</f>
        <v>285600</v>
      </c>
      <c r="L19" s="6"/>
    </row>
    <row r="20" spans="1:12" ht="33" x14ac:dyDescent="0.15">
      <c r="A20" s="3">
        <v>10</v>
      </c>
      <c r="B20" s="3" t="s">
        <v>19</v>
      </c>
      <c r="C20" s="3" t="s">
        <v>34</v>
      </c>
      <c r="D20" s="3" t="s">
        <v>35</v>
      </c>
      <c r="E20" s="3" t="s">
        <v>100</v>
      </c>
      <c r="F20" s="3" t="s">
        <v>11</v>
      </c>
      <c r="G20" s="4" t="s">
        <v>87</v>
      </c>
      <c r="H20" s="3">
        <v>1</v>
      </c>
      <c r="I20" s="5">
        <v>280000</v>
      </c>
      <c r="J20" s="5">
        <f t="shared" si="3"/>
        <v>53200</v>
      </c>
      <c r="K20" s="5">
        <f>+(I20+J20)*H20</f>
        <v>333200</v>
      </c>
      <c r="L20" s="6"/>
    </row>
    <row r="21" spans="1:12" ht="66" x14ac:dyDescent="0.15">
      <c r="A21" s="3">
        <v>11</v>
      </c>
      <c r="B21" s="3" t="s">
        <v>19</v>
      </c>
      <c r="C21" s="3" t="s">
        <v>29</v>
      </c>
      <c r="D21" s="3" t="s">
        <v>36</v>
      </c>
      <c r="E21" s="3" t="s">
        <v>101</v>
      </c>
      <c r="F21" s="3" t="s">
        <v>11</v>
      </c>
      <c r="G21" s="4" t="s">
        <v>88</v>
      </c>
      <c r="H21" s="3">
        <v>3</v>
      </c>
      <c r="I21" s="5">
        <v>8630000</v>
      </c>
      <c r="J21" s="5">
        <f t="shared" si="3"/>
        <v>1639700</v>
      </c>
      <c r="K21" s="5">
        <f t="shared" ref="K21" si="5">+(I21+J21)*H21</f>
        <v>30809100</v>
      </c>
      <c r="L21" s="6"/>
    </row>
    <row r="22" spans="1:12" ht="55" x14ac:dyDescent="0.15">
      <c r="A22" s="3">
        <v>12</v>
      </c>
      <c r="B22" s="3" t="s">
        <v>37</v>
      </c>
      <c r="C22" s="3" t="s">
        <v>38</v>
      </c>
      <c r="D22" s="3" t="s">
        <v>39</v>
      </c>
      <c r="E22" s="3" t="s">
        <v>102</v>
      </c>
      <c r="F22" s="3" t="s">
        <v>11</v>
      </c>
      <c r="G22" s="4" t="s">
        <v>89</v>
      </c>
      <c r="H22" s="3">
        <v>1</v>
      </c>
      <c r="I22" s="5">
        <v>7100000</v>
      </c>
      <c r="J22" s="5">
        <f t="shared" si="3"/>
        <v>1349000</v>
      </c>
      <c r="K22" s="5">
        <f>(I22+J22)*H22</f>
        <v>8449000</v>
      </c>
      <c r="L22" s="6"/>
    </row>
    <row r="23" spans="1:12" ht="99" x14ac:dyDescent="0.15">
      <c r="A23" s="3">
        <v>13</v>
      </c>
      <c r="B23" s="3" t="s">
        <v>37</v>
      </c>
      <c r="C23" s="3" t="s">
        <v>40</v>
      </c>
      <c r="D23" s="3" t="s">
        <v>41</v>
      </c>
      <c r="E23" s="3" t="s">
        <v>103</v>
      </c>
      <c r="F23" s="3" t="s">
        <v>11</v>
      </c>
      <c r="G23" s="4" t="s">
        <v>90</v>
      </c>
      <c r="H23" s="3">
        <v>2</v>
      </c>
      <c r="I23" s="5">
        <v>1285714.2860000001</v>
      </c>
      <c r="J23" s="5">
        <f t="shared" si="3"/>
        <v>244285.71434000001</v>
      </c>
      <c r="K23" s="5">
        <f t="shared" ref="K23:K24" si="6">+(J23+I23)*H23</f>
        <v>3060000.0006800001</v>
      </c>
      <c r="L23" s="6"/>
    </row>
    <row r="24" spans="1:12" ht="55" x14ac:dyDescent="0.15">
      <c r="A24" s="3">
        <v>14</v>
      </c>
      <c r="B24" s="3" t="s">
        <v>37</v>
      </c>
      <c r="C24" s="3" t="s">
        <v>43</v>
      </c>
      <c r="D24" s="3" t="s">
        <v>44</v>
      </c>
      <c r="E24" s="3" t="s">
        <v>104</v>
      </c>
      <c r="F24" s="3" t="s">
        <v>11</v>
      </c>
      <c r="G24" s="4" t="s">
        <v>91</v>
      </c>
      <c r="H24" s="3">
        <v>4</v>
      </c>
      <c r="I24" s="5">
        <v>2100000</v>
      </c>
      <c r="J24" s="5">
        <f t="shared" si="3"/>
        <v>399000</v>
      </c>
      <c r="K24" s="5">
        <f t="shared" si="6"/>
        <v>9996000</v>
      </c>
      <c r="L24" s="6"/>
    </row>
    <row r="25" spans="1:12" ht="44" x14ac:dyDescent="0.15">
      <c r="A25" s="3">
        <v>15</v>
      </c>
      <c r="B25" s="3" t="s">
        <v>37</v>
      </c>
      <c r="C25" s="3" t="s">
        <v>45</v>
      </c>
      <c r="D25" s="3" t="s">
        <v>46</v>
      </c>
      <c r="E25" s="3" t="s">
        <v>47</v>
      </c>
      <c r="F25" s="3" t="s">
        <v>11</v>
      </c>
      <c r="G25" s="4" t="s">
        <v>48</v>
      </c>
      <c r="H25" s="3">
        <v>1</v>
      </c>
      <c r="I25" s="5">
        <v>6554622</v>
      </c>
      <c r="J25" s="5">
        <f t="shared" si="3"/>
        <v>1245378.18</v>
      </c>
      <c r="K25" s="5">
        <f>+(I25+J25)*H25</f>
        <v>7800000.1799999997</v>
      </c>
      <c r="L25" s="6"/>
    </row>
    <row r="26" spans="1:12" ht="22" x14ac:dyDescent="0.15">
      <c r="A26" s="3">
        <v>16</v>
      </c>
      <c r="B26" s="3" t="s">
        <v>49</v>
      </c>
      <c r="C26" s="3" t="s">
        <v>50</v>
      </c>
      <c r="D26" s="3" t="s">
        <v>51</v>
      </c>
      <c r="E26" s="3" t="s">
        <v>52</v>
      </c>
      <c r="F26" s="3" t="s">
        <v>11</v>
      </c>
      <c r="G26" s="4" t="s">
        <v>53</v>
      </c>
      <c r="H26" s="3">
        <v>1</v>
      </c>
      <c r="I26" s="5">
        <v>3250000</v>
      </c>
      <c r="J26" s="5">
        <f t="shared" si="3"/>
        <v>617500</v>
      </c>
      <c r="K26" s="5">
        <f t="shared" ref="K26:K31" si="7">(I26+J26)*H26</f>
        <v>3867500</v>
      </c>
      <c r="L26" s="6"/>
    </row>
    <row r="27" spans="1:12" ht="44" x14ac:dyDescent="0.15">
      <c r="A27" s="3">
        <v>17</v>
      </c>
      <c r="B27" s="3" t="s">
        <v>49</v>
      </c>
      <c r="C27" s="3" t="s">
        <v>54</v>
      </c>
      <c r="D27" s="3" t="s">
        <v>51</v>
      </c>
      <c r="E27" s="3" t="s">
        <v>55</v>
      </c>
      <c r="F27" s="3" t="s">
        <v>11</v>
      </c>
      <c r="G27" s="4" t="s">
        <v>92</v>
      </c>
      <c r="H27" s="3">
        <v>1</v>
      </c>
      <c r="I27" s="5">
        <v>5400000</v>
      </c>
      <c r="J27" s="5">
        <f t="shared" si="3"/>
        <v>1026000</v>
      </c>
      <c r="K27" s="5">
        <f t="shared" si="7"/>
        <v>6426000</v>
      </c>
      <c r="L27" s="6"/>
    </row>
    <row r="28" spans="1:12" ht="66" x14ac:dyDescent="0.15">
      <c r="A28" s="3">
        <v>18</v>
      </c>
      <c r="B28" s="3" t="s">
        <v>49</v>
      </c>
      <c r="C28" s="3" t="s">
        <v>54</v>
      </c>
      <c r="D28" s="3" t="s">
        <v>51</v>
      </c>
      <c r="E28" s="3" t="s">
        <v>105</v>
      </c>
      <c r="F28" s="3" t="s">
        <v>11</v>
      </c>
      <c r="G28" s="4" t="s">
        <v>93</v>
      </c>
      <c r="H28" s="3">
        <v>1</v>
      </c>
      <c r="I28" s="5">
        <v>4500000</v>
      </c>
      <c r="J28" s="5">
        <f t="shared" si="3"/>
        <v>855000</v>
      </c>
      <c r="K28" s="5">
        <f t="shared" si="7"/>
        <v>5355000</v>
      </c>
      <c r="L28" s="6"/>
    </row>
    <row r="29" spans="1:12" ht="55" x14ac:dyDescent="0.15">
      <c r="A29" s="3">
        <v>19</v>
      </c>
      <c r="B29" s="3" t="s">
        <v>49</v>
      </c>
      <c r="C29" s="3" t="s">
        <v>56</v>
      </c>
      <c r="D29" s="3" t="s">
        <v>51</v>
      </c>
      <c r="E29" s="3" t="s">
        <v>106</v>
      </c>
      <c r="F29" s="3" t="s">
        <v>11</v>
      </c>
      <c r="G29" s="4" t="s">
        <v>57</v>
      </c>
      <c r="H29" s="3">
        <v>2</v>
      </c>
      <c r="I29" s="5">
        <f>1611900</f>
        <v>1611900</v>
      </c>
      <c r="J29" s="5">
        <f t="shared" si="3"/>
        <v>306261</v>
      </c>
      <c r="K29" s="5">
        <f t="shared" si="7"/>
        <v>3836322</v>
      </c>
      <c r="L29" s="6"/>
    </row>
    <row r="30" spans="1:12" ht="33" x14ac:dyDescent="0.15">
      <c r="A30" s="3">
        <v>20</v>
      </c>
      <c r="B30" s="3" t="s">
        <v>49</v>
      </c>
      <c r="C30" s="3" t="s">
        <v>58</v>
      </c>
      <c r="D30" s="3" t="s">
        <v>51</v>
      </c>
      <c r="E30" s="3" t="s">
        <v>52</v>
      </c>
      <c r="F30" s="3" t="s">
        <v>11</v>
      </c>
      <c r="G30" s="4" t="s">
        <v>59</v>
      </c>
      <c r="H30" s="3">
        <v>1</v>
      </c>
      <c r="I30" s="5">
        <v>3200000</v>
      </c>
      <c r="J30" s="5">
        <f t="shared" si="3"/>
        <v>608000</v>
      </c>
      <c r="K30" s="5">
        <f t="shared" si="7"/>
        <v>3808000</v>
      </c>
      <c r="L30" s="6"/>
    </row>
    <row r="31" spans="1:12" ht="88" x14ac:dyDescent="0.15">
      <c r="A31" s="3">
        <v>21</v>
      </c>
      <c r="B31" s="3" t="s">
        <v>49</v>
      </c>
      <c r="C31" s="3" t="s">
        <v>58</v>
      </c>
      <c r="D31" s="3" t="s">
        <v>51</v>
      </c>
      <c r="E31" s="3" t="s">
        <v>60</v>
      </c>
      <c r="F31" s="3" t="s">
        <v>11</v>
      </c>
      <c r="G31" s="4" t="s">
        <v>94</v>
      </c>
      <c r="H31" s="3">
        <v>1</v>
      </c>
      <c r="I31" s="5">
        <v>3100000</v>
      </c>
      <c r="J31" s="5">
        <f t="shared" si="3"/>
        <v>589000</v>
      </c>
      <c r="K31" s="5">
        <f t="shared" si="7"/>
        <v>3689000</v>
      </c>
      <c r="L31" s="6"/>
    </row>
    <row r="32" spans="1:12" ht="77" x14ac:dyDescent="0.15">
      <c r="A32" s="3">
        <v>22</v>
      </c>
      <c r="B32" s="3" t="s">
        <v>61</v>
      </c>
      <c r="C32" s="3" t="s">
        <v>62</v>
      </c>
      <c r="D32" s="3" t="s">
        <v>63</v>
      </c>
      <c r="E32" s="3" t="s">
        <v>64</v>
      </c>
      <c r="F32" s="3" t="s">
        <v>11</v>
      </c>
      <c r="G32" s="4" t="s">
        <v>75</v>
      </c>
      <c r="H32" s="3">
        <v>6</v>
      </c>
      <c r="I32" s="5">
        <v>3299900</v>
      </c>
      <c r="J32" s="5">
        <v>626981</v>
      </c>
      <c r="K32" s="5">
        <v>23561286</v>
      </c>
    </row>
    <row r="33" spans="1:12" ht="176" x14ac:dyDescent="0.15">
      <c r="A33" s="3">
        <v>23</v>
      </c>
      <c r="B33" s="3" t="s">
        <v>61</v>
      </c>
      <c r="C33" s="3" t="s">
        <v>62</v>
      </c>
      <c r="D33" s="3" t="s">
        <v>65</v>
      </c>
      <c r="E33" s="3" t="s">
        <v>66</v>
      </c>
      <c r="F33" s="3" t="s">
        <v>11</v>
      </c>
      <c r="G33" s="4" t="s">
        <v>76</v>
      </c>
      <c r="H33" s="3">
        <v>3</v>
      </c>
      <c r="I33" s="5">
        <v>3200000</v>
      </c>
      <c r="J33" s="5">
        <v>608000</v>
      </c>
      <c r="K33" s="5">
        <v>11424000</v>
      </c>
    </row>
    <row r="34" spans="1:12" ht="187" x14ac:dyDescent="0.15">
      <c r="A34" s="3">
        <v>24</v>
      </c>
      <c r="B34" s="3" t="s">
        <v>61</v>
      </c>
      <c r="C34" s="3" t="s">
        <v>62</v>
      </c>
      <c r="D34" s="3" t="s">
        <v>67</v>
      </c>
      <c r="E34" s="3" t="s">
        <v>68</v>
      </c>
      <c r="F34" s="3" t="s">
        <v>11</v>
      </c>
      <c r="G34" s="4" t="s">
        <v>77</v>
      </c>
      <c r="H34" s="3">
        <v>1</v>
      </c>
      <c r="I34" s="5">
        <v>7852586</v>
      </c>
      <c r="J34" s="5">
        <v>1491991.34</v>
      </c>
      <c r="K34" s="5">
        <v>9344577.3399999999</v>
      </c>
    </row>
    <row r="35" spans="1:12" ht="286" x14ac:dyDescent="0.15">
      <c r="A35" s="3">
        <v>25</v>
      </c>
      <c r="B35" s="3" t="s">
        <v>61</v>
      </c>
      <c r="C35" s="3" t="s">
        <v>69</v>
      </c>
      <c r="D35" s="3" t="s">
        <v>69</v>
      </c>
      <c r="E35" s="3" t="s">
        <v>78</v>
      </c>
      <c r="F35" s="3" t="s">
        <v>11</v>
      </c>
      <c r="G35" s="4" t="s">
        <v>79</v>
      </c>
      <c r="H35" s="3">
        <v>3</v>
      </c>
      <c r="I35" s="5">
        <v>19800000</v>
      </c>
      <c r="J35" s="5">
        <v>3762000</v>
      </c>
      <c r="K35" s="5">
        <v>70686000</v>
      </c>
    </row>
    <row r="36" spans="1:12" ht="154" x14ac:dyDescent="0.15">
      <c r="A36" s="3">
        <v>26</v>
      </c>
      <c r="B36" s="3" t="s">
        <v>61</v>
      </c>
      <c r="C36" s="3" t="s">
        <v>69</v>
      </c>
      <c r="D36" s="3" t="s">
        <v>69</v>
      </c>
      <c r="E36" s="3" t="s">
        <v>70</v>
      </c>
      <c r="F36" s="3" t="s">
        <v>11</v>
      </c>
      <c r="G36" s="4" t="s">
        <v>80</v>
      </c>
      <c r="H36" s="3">
        <v>2</v>
      </c>
      <c r="I36" s="5">
        <v>6912000</v>
      </c>
      <c r="J36" s="5">
        <v>1313280</v>
      </c>
      <c r="K36" s="5">
        <v>16450560</v>
      </c>
    </row>
    <row r="37" spans="1:12" ht="198" x14ac:dyDescent="0.15">
      <c r="A37" s="3">
        <v>27</v>
      </c>
      <c r="B37" s="3" t="s">
        <v>61</v>
      </c>
      <c r="C37" s="3" t="s">
        <v>71</v>
      </c>
      <c r="D37" s="3" t="s">
        <v>71</v>
      </c>
      <c r="E37" s="3" t="s">
        <v>83</v>
      </c>
      <c r="F37" s="3" t="s">
        <v>11</v>
      </c>
      <c r="G37" s="4" t="s">
        <v>95</v>
      </c>
      <c r="H37" s="3">
        <v>1</v>
      </c>
      <c r="I37" s="5">
        <v>2450000</v>
      </c>
      <c r="J37" s="5">
        <v>465500</v>
      </c>
      <c r="K37" s="5">
        <v>2915500</v>
      </c>
    </row>
    <row r="38" spans="1:12" ht="409" x14ac:dyDescent="0.15">
      <c r="A38" s="3">
        <v>28</v>
      </c>
      <c r="B38" s="3" t="s">
        <v>61</v>
      </c>
      <c r="C38" s="3" t="s">
        <v>69</v>
      </c>
      <c r="D38" s="3" t="s">
        <v>69</v>
      </c>
      <c r="E38" s="3" t="s">
        <v>81</v>
      </c>
      <c r="F38" s="3" t="s">
        <v>11</v>
      </c>
      <c r="G38" s="4" t="s">
        <v>82</v>
      </c>
      <c r="H38" s="3">
        <v>2</v>
      </c>
      <c r="I38" s="5">
        <v>7400000</v>
      </c>
      <c r="J38" s="5">
        <v>1406000</v>
      </c>
      <c r="K38" s="5">
        <v>17612000</v>
      </c>
    </row>
    <row r="39" spans="1:12" ht="44" x14ac:dyDescent="0.15">
      <c r="A39" s="3">
        <v>29</v>
      </c>
      <c r="B39" s="3" t="s">
        <v>61</v>
      </c>
      <c r="C39" s="3" t="s">
        <v>69</v>
      </c>
      <c r="D39" s="3" t="s">
        <v>69</v>
      </c>
      <c r="E39" s="3" t="s">
        <v>42</v>
      </c>
      <c r="F39" s="3" t="s">
        <v>11</v>
      </c>
      <c r="G39" s="4" t="s">
        <v>96</v>
      </c>
      <c r="H39" s="3">
        <v>1</v>
      </c>
      <c r="I39" s="5">
        <v>16000000</v>
      </c>
      <c r="J39" s="5">
        <v>3040000</v>
      </c>
      <c r="K39" s="5">
        <v>19040000</v>
      </c>
    </row>
    <row r="40" spans="1:12" ht="315.75" customHeight="1" x14ac:dyDescent="0.15">
      <c r="A40" s="3">
        <v>30</v>
      </c>
      <c r="B40" s="3" t="s">
        <v>61</v>
      </c>
      <c r="C40" s="3" t="s">
        <v>69</v>
      </c>
      <c r="D40" s="3" t="s">
        <v>69</v>
      </c>
      <c r="E40" s="3" t="s">
        <v>107</v>
      </c>
      <c r="F40" s="3" t="s">
        <v>11</v>
      </c>
      <c r="G40" s="4" t="s">
        <v>97</v>
      </c>
      <c r="H40" s="3">
        <v>15</v>
      </c>
      <c r="I40" s="5">
        <v>6050000</v>
      </c>
      <c r="J40" s="5">
        <v>1149500</v>
      </c>
      <c r="K40" s="5">
        <v>107992500</v>
      </c>
    </row>
    <row r="41" spans="1:12" ht="121" x14ac:dyDescent="0.15">
      <c r="A41" s="3">
        <v>31</v>
      </c>
      <c r="B41" s="3" t="s">
        <v>61</v>
      </c>
      <c r="C41" s="3" t="s">
        <v>72</v>
      </c>
      <c r="D41" s="3" t="s">
        <v>73</v>
      </c>
      <c r="E41" s="12" t="s">
        <v>74</v>
      </c>
      <c r="F41" s="3" t="s">
        <v>11</v>
      </c>
      <c r="G41" s="10" t="s">
        <v>98</v>
      </c>
      <c r="H41" s="3">
        <v>14</v>
      </c>
      <c r="I41" s="5">
        <v>1844444</v>
      </c>
      <c r="J41" s="5">
        <v>350444.36</v>
      </c>
      <c r="K41" s="5">
        <v>30728437.039999999</v>
      </c>
      <c r="L41" s="6"/>
    </row>
    <row r="42" spans="1:12" ht="22.5" customHeight="1" x14ac:dyDescent="0.2">
      <c r="A42" s="15" t="s">
        <v>112</v>
      </c>
      <c r="B42" s="15"/>
      <c r="C42" s="15"/>
      <c r="D42" s="15"/>
      <c r="E42" s="15"/>
      <c r="F42" s="15"/>
      <c r="G42" s="15"/>
      <c r="H42" s="15"/>
      <c r="I42" s="15"/>
      <c r="J42" s="15"/>
      <c r="K42" s="13">
        <f>SUBTOTAL(9,K9:K41)</f>
        <v>977977524.56067991</v>
      </c>
    </row>
    <row r="43" spans="1:12" x14ac:dyDescent="0.15">
      <c r="L43" s="6"/>
    </row>
  </sheetData>
  <autoFilter ref="A8:M41"/>
  <mergeCells count="6">
    <mergeCell ref="A42:J42"/>
    <mergeCell ref="C1:L1"/>
    <mergeCell ref="C2:L2"/>
    <mergeCell ref="C3:L3"/>
    <mergeCell ref="C4:L4"/>
    <mergeCell ref="C5:L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249977111117893"/>
  </sheetPr>
  <dimension ref="A1:L37"/>
  <sheetViews>
    <sheetView tabSelected="1" topLeftCell="E1" zoomScale="75" zoomScaleNormal="85" workbookViewId="0">
      <selection activeCell="O9" sqref="O9"/>
    </sheetView>
  </sheetViews>
  <sheetFormatPr baseColWidth="10" defaultColWidth="10.83203125" defaultRowHeight="15" customHeight="1" x14ac:dyDescent="0.15"/>
  <cols>
    <col min="1" max="2" width="10.83203125" style="8"/>
    <col min="3" max="3" width="25.33203125" style="8" customWidth="1"/>
    <col min="4" max="4" width="25.5" style="8" customWidth="1"/>
    <col min="5" max="5" width="31" style="8" customWidth="1"/>
    <col min="6" max="12" width="30.83203125" style="8" customWidth="1"/>
    <col min="13" max="16384" width="10.83203125" style="8"/>
  </cols>
  <sheetData>
    <row r="1" spans="1:12" s="14" customFormat="1" ht="35" customHeight="1" x14ac:dyDescent="0.15">
      <c r="A1" s="17" t="s">
        <v>108</v>
      </c>
      <c r="B1" s="17"/>
      <c r="C1" s="17"/>
      <c r="D1" s="17"/>
      <c r="E1" s="17"/>
      <c r="F1" s="17"/>
      <c r="G1" s="17"/>
      <c r="H1" s="17"/>
      <c r="I1" s="17"/>
      <c r="J1" s="17"/>
      <c r="K1" s="17"/>
      <c r="L1" s="17"/>
    </row>
    <row r="2" spans="1:12" s="14" customFormat="1" ht="35" customHeight="1" x14ac:dyDescent="0.15">
      <c r="A2" s="17" t="s">
        <v>110</v>
      </c>
      <c r="B2" s="17"/>
      <c r="C2" s="17"/>
      <c r="D2" s="17"/>
      <c r="E2" s="17"/>
      <c r="F2" s="17"/>
      <c r="G2" s="17"/>
      <c r="H2" s="17"/>
      <c r="I2" s="17"/>
      <c r="J2" s="17"/>
      <c r="K2" s="17"/>
      <c r="L2" s="17"/>
    </row>
    <row r="3" spans="1:12" s="14" customFormat="1" ht="94" customHeight="1" x14ac:dyDescent="0.15">
      <c r="A3" s="19" t="s">
        <v>111</v>
      </c>
      <c r="B3" s="19"/>
      <c r="C3" s="19"/>
      <c r="D3" s="19"/>
      <c r="E3" s="19"/>
      <c r="F3" s="19"/>
      <c r="G3" s="19"/>
      <c r="H3" s="19"/>
      <c r="I3" s="19"/>
      <c r="J3" s="19"/>
      <c r="K3" s="19"/>
      <c r="L3" s="19"/>
    </row>
    <row r="4" spans="1:12" s="14" customFormat="1" ht="53" customHeight="1" x14ac:dyDescent="0.15">
      <c r="A4" s="21" t="s">
        <v>145</v>
      </c>
      <c r="B4" s="21"/>
      <c r="C4" s="21"/>
      <c r="D4" s="21"/>
      <c r="E4" s="21"/>
      <c r="F4" s="21"/>
      <c r="G4" s="21"/>
      <c r="H4" s="21"/>
      <c r="I4" s="21"/>
      <c r="J4" s="21"/>
      <c r="K4" s="21"/>
      <c r="L4" s="21"/>
    </row>
    <row r="5" spans="1:12" s="14" customFormat="1" ht="35" customHeight="1" x14ac:dyDescent="0.15"/>
    <row r="6" spans="1:12" ht="64" customHeight="1" x14ac:dyDescent="0.15">
      <c r="A6" s="26" t="s">
        <v>0</v>
      </c>
      <c r="B6" s="26" t="s">
        <v>1</v>
      </c>
      <c r="C6" s="27" t="s">
        <v>2</v>
      </c>
      <c r="D6" s="26" t="s">
        <v>4</v>
      </c>
      <c r="E6" s="24" t="s">
        <v>120</v>
      </c>
      <c r="F6" s="23" t="s">
        <v>113</v>
      </c>
      <c r="G6" s="24" t="s">
        <v>114</v>
      </c>
      <c r="H6" s="23" t="s">
        <v>115</v>
      </c>
      <c r="I6" s="23" t="s">
        <v>116</v>
      </c>
      <c r="J6" s="23" t="s">
        <v>117</v>
      </c>
      <c r="K6" s="23" t="s">
        <v>118</v>
      </c>
      <c r="L6" s="23" t="s">
        <v>119</v>
      </c>
    </row>
    <row r="7" spans="1:12" ht="49" customHeight="1" x14ac:dyDescent="0.15">
      <c r="A7" s="25">
        <v>1</v>
      </c>
      <c r="B7" s="25" t="s">
        <v>16</v>
      </c>
      <c r="C7" s="28" t="s">
        <v>12</v>
      </c>
      <c r="D7" s="25" t="s">
        <v>17</v>
      </c>
      <c r="E7" s="25" t="s">
        <v>122</v>
      </c>
      <c r="F7" s="25" t="s">
        <v>140</v>
      </c>
      <c r="G7" s="25" t="s">
        <v>122</v>
      </c>
      <c r="H7" s="25" t="s">
        <v>140</v>
      </c>
      <c r="I7" s="25" t="s">
        <v>140</v>
      </c>
      <c r="J7" s="25" t="s">
        <v>122</v>
      </c>
      <c r="K7" s="25" t="s">
        <v>122</v>
      </c>
      <c r="L7" s="25" t="s">
        <v>122</v>
      </c>
    </row>
    <row r="8" spans="1:12" ht="49" customHeight="1" x14ac:dyDescent="0.15">
      <c r="A8" s="25">
        <v>2</v>
      </c>
      <c r="B8" s="25" t="s">
        <v>16</v>
      </c>
      <c r="C8" s="28" t="s">
        <v>12</v>
      </c>
      <c r="D8" s="25" t="s">
        <v>18</v>
      </c>
      <c r="E8" s="25" t="s">
        <v>122</v>
      </c>
      <c r="F8" s="25" t="s">
        <v>140</v>
      </c>
      <c r="G8" s="25" t="s">
        <v>122</v>
      </c>
      <c r="H8" s="25" t="s">
        <v>122</v>
      </c>
      <c r="I8" s="25" t="s">
        <v>140</v>
      </c>
      <c r="J8" s="25" t="s">
        <v>122</v>
      </c>
      <c r="K8" s="25" t="s">
        <v>122</v>
      </c>
      <c r="L8" s="25" t="s">
        <v>122</v>
      </c>
    </row>
    <row r="9" spans="1:12" ht="49" customHeight="1" x14ac:dyDescent="0.15">
      <c r="A9" s="25">
        <v>3</v>
      </c>
      <c r="B9" s="25" t="s">
        <v>16</v>
      </c>
      <c r="C9" s="28" t="s">
        <v>12</v>
      </c>
      <c r="D9" s="25" t="s">
        <v>13</v>
      </c>
      <c r="E9" s="25" t="s">
        <v>122</v>
      </c>
      <c r="F9" s="25" t="s">
        <v>140</v>
      </c>
      <c r="G9" s="25" t="s">
        <v>122</v>
      </c>
      <c r="H9" s="25" t="s">
        <v>122</v>
      </c>
      <c r="I9" s="25" t="s">
        <v>140</v>
      </c>
      <c r="J9" s="25" t="s">
        <v>122</v>
      </c>
      <c r="K9" s="25" t="s">
        <v>122</v>
      </c>
      <c r="L9" s="25" t="s">
        <v>122</v>
      </c>
    </row>
    <row r="10" spans="1:12" ht="184" customHeight="1" x14ac:dyDescent="0.15">
      <c r="A10" s="25">
        <v>4</v>
      </c>
      <c r="B10" s="25" t="s">
        <v>19</v>
      </c>
      <c r="C10" s="28" t="s">
        <v>20</v>
      </c>
      <c r="D10" s="25" t="s">
        <v>22</v>
      </c>
      <c r="E10" s="25" t="s">
        <v>136</v>
      </c>
      <c r="F10" s="25" t="s">
        <v>137</v>
      </c>
      <c r="G10" s="25" t="s">
        <v>139</v>
      </c>
      <c r="H10" s="25" t="s">
        <v>135</v>
      </c>
      <c r="I10" s="25" t="s">
        <v>126</v>
      </c>
      <c r="J10" s="25" t="s">
        <v>140</v>
      </c>
      <c r="K10" s="25" t="s">
        <v>140</v>
      </c>
      <c r="L10" s="25" t="s">
        <v>138</v>
      </c>
    </row>
    <row r="11" spans="1:12" ht="158" customHeight="1" x14ac:dyDescent="0.15">
      <c r="A11" s="25">
        <v>5</v>
      </c>
      <c r="B11" s="25" t="s">
        <v>19</v>
      </c>
      <c r="C11" s="28" t="s">
        <v>20</v>
      </c>
      <c r="D11" s="25" t="s">
        <v>24</v>
      </c>
      <c r="E11" s="25" t="s">
        <v>133</v>
      </c>
      <c r="F11" s="25" t="s">
        <v>140</v>
      </c>
      <c r="G11" s="25" t="s">
        <v>134</v>
      </c>
      <c r="H11" s="25" t="s">
        <v>133</v>
      </c>
      <c r="I11" s="25" t="s">
        <v>126</v>
      </c>
      <c r="J11" s="25" t="s">
        <v>140</v>
      </c>
      <c r="K11" s="25" t="s">
        <v>140</v>
      </c>
      <c r="L11" s="25" t="s">
        <v>134</v>
      </c>
    </row>
    <row r="12" spans="1:12" ht="97" customHeight="1" x14ac:dyDescent="0.15">
      <c r="A12" s="25">
        <v>6</v>
      </c>
      <c r="B12" s="25" t="s">
        <v>19</v>
      </c>
      <c r="C12" s="28" t="s">
        <v>20</v>
      </c>
      <c r="D12" s="25" t="s">
        <v>25</v>
      </c>
      <c r="E12" s="25" t="s">
        <v>122</v>
      </c>
      <c r="F12" s="25" t="s">
        <v>122</v>
      </c>
      <c r="G12" s="25" t="s">
        <v>122</v>
      </c>
      <c r="H12" s="25" t="s">
        <v>122</v>
      </c>
      <c r="I12" s="25" t="s">
        <v>126</v>
      </c>
      <c r="J12" s="25" t="s">
        <v>140</v>
      </c>
      <c r="K12" s="25" t="s">
        <v>140</v>
      </c>
      <c r="L12" s="25" t="s">
        <v>129</v>
      </c>
    </row>
    <row r="13" spans="1:12" ht="104" customHeight="1" x14ac:dyDescent="0.15">
      <c r="A13" s="25">
        <v>7</v>
      </c>
      <c r="B13" s="25" t="s">
        <v>19</v>
      </c>
      <c r="C13" s="28" t="s">
        <v>20</v>
      </c>
      <c r="D13" s="25" t="s">
        <v>27</v>
      </c>
      <c r="E13" s="25" t="s">
        <v>130</v>
      </c>
      <c r="F13" s="25" t="s">
        <v>140</v>
      </c>
      <c r="G13" s="25" t="s">
        <v>131</v>
      </c>
      <c r="H13" s="25" t="s">
        <v>140</v>
      </c>
      <c r="I13" s="25" t="s">
        <v>126</v>
      </c>
      <c r="J13" s="25" t="s">
        <v>140</v>
      </c>
      <c r="K13" s="25" t="s">
        <v>140</v>
      </c>
      <c r="L13" s="25" t="s">
        <v>132</v>
      </c>
    </row>
    <row r="14" spans="1:12" ht="90" customHeight="1" x14ac:dyDescent="0.15">
      <c r="A14" s="25">
        <v>8</v>
      </c>
      <c r="B14" s="25" t="s">
        <v>19</v>
      </c>
      <c r="C14" s="28" t="s">
        <v>29</v>
      </c>
      <c r="D14" s="25" t="s">
        <v>30</v>
      </c>
      <c r="E14" s="25" t="s">
        <v>122</v>
      </c>
      <c r="F14" s="25" t="s">
        <v>122</v>
      </c>
      <c r="G14" s="25" t="s">
        <v>122</v>
      </c>
      <c r="H14" s="25" t="s">
        <v>122</v>
      </c>
      <c r="I14" s="25" t="s">
        <v>140</v>
      </c>
      <c r="J14" s="25" t="s">
        <v>122</v>
      </c>
      <c r="K14" s="25" t="s">
        <v>140</v>
      </c>
      <c r="L14" s="25" t="s">
        <v>122</v>
      </c>
    </row>
    <row r="15" spans="1:12" ht="49" customHeight="1" x14ac:dyDescent="0.15">
      <c r="A15" s="25">
        <v>9</v>
      </c>
      <c r="B15" s="25" t="s">
        <v>19</v>
      </c>
      <c r="C15" s="28" t="s">
        <v>32</v>
      </c>
      <c r="D15" s="25" t="s">
        <v>99</v>
      </c>
      <c r="E15" s="25" t="s">
        <v>122</v>
      </c>
      <c r="F15" s="25" t="s">
        <v>122</v>
      </c>
      <c r="G15" s="25" t="s">
        <v>122</v>
      </c>
      <c r="H15" s="25" t="s">
        <v>140</v>
      </c>
      <c r="I15" s="25" t="s">
        <v>140</v>
      </c>
      <c r="J15" s="25" t="s">
        <v>122</v>
      </c>
      <c r="K15" s="25" t="s">
        <v>140</v>
      </c>
      <c r="L15" s="25" t="s">
        <v>122</v>
      </c>
    </row>
    <row r="16" spans="1:12" ht="49" customHeight="1" x14ac:dyDescent="0.15">
      <c r="A16" s="25">
        <v>10</v>
      </c>
      <c r="B16" s="25" t="s">
        <v>19</v>
      </c>
      <c r="C16" s="28" t="s">
        <v>34</v>
      </c>
      <c r="D16" s="25" t="s">
        <v>100</v>
      </c>
      <c r="E16" s="25" t="s">
        <v>122</v>
      </c>
      <c r="F16" s="25" t="s">
        <v>122</v>
      </c>
      <c r="G16" s="25" t="s">
        <v>122</v>
      </c>
      <c r="H16" s="25" t="s">
        <v>140</v>
      </c>
      <c r="I16" s="25" t="s">
        <v>140</v>
      </c>
      <c r="J16" s="25" t="s">
        <v>122</v>
      </c>
      <c r="K16" s="25" t="s">
        <v>140</v>
      </c>
      <c r="L16" s="25" t="s">
        <v>122</v>
      </c>
    </row>
    <row r="17" spans="1:12" ht="49" customHeight="1" x14ac:dyDescent="0.15">
      <c r="A17" s="25">
        <v>11</v>
      </c>
      <c r="B17" s="25" t="s">
        <v>19</v>
      </c>
      <c r="C17" s="28" t="s">
        <v>29</v>
      </c>
      <c r="D17" s="25" t="s">
        <v>101</v>
      </c>
      <c r="E17" s="25" t="s">
        <v>140</v>
      </c>
      <c r="F17" s="25" t="s">
        <v>122</v>
      </c>
      <c r="G17" s="25" t="s">
        <v>122</v>
      </c>
      <c r="H17" s="25" t="s">
        <v>122</v>
      </c>
      <c r="I17" s="25" t="s">
        <v>140</v>
      </c>
      <c r="J17" s="25" t="s">
        <v>122</v>
      </c>
      <c r="K17" s="25" t="s">
        <v>140</v>
      </c>
      <c r="L17" s="25" t="s">
        <v>122</v>
      </c>
    </row>
    <row r="18" spans="1:12" ht="141" customHeight="1" x14ac:dyDescent="0.15">
      <c r="A18" s="25">
        <v>12</v>
      </c>
      <c r="B18" s="25" t="s">
        <v>37</v>
      </c>
      <c r="C18" s="28" t="s">
        <v>38</v>
      </c>
      <c r="D18" s="25" t="s">
        <v>102</v>
      </c>
      <c r="E18" s="25" t="s">
        <v>124</v>
      </c>
      <c r="F18" s="25" t="s">
        <v>124</v>
      </c>
      <c r="G18" s="25" t="s">
        <v>125</v>
      </c>
      <c r="H18" s="25" t="s">
        <v>122</v>
      </c>
      <c r="I18" s="25" t="s">
        <v>126</v>
      </c>
      <c r="J18" s="25" t="s">
        <v>122</v>
      </c>
      <c r="K18" s="25" t="s">
        <v>140</v>
      </c>
      <c r="L18" s="25" t="s">
        <v>122</v>
      </c>
    </row>
    <row r="19" spans="1:12" ht="117" customHeight="1" x14ac:dyDescent="0.15">
      <c r="A19" s="25">
        <v>13</v>
      </c>
      <c r="B19" s="25" t="s">
        <v>37</v>
      </c>
      <c r="C19" s="28" t="s">
        <v>40</v>
      </c>
      <c r="D19" s="25" t="s">
        <v>103</v>
      </c>
      <c r="E19" s="25" t="s">
        <v>122</v>
      </c>
      <c r="F19" s="25" t="s">
        <v>122</v>
      </c>
      <c r="G19" s="25" t="s">
        <v>122</v>
      </c>
      <c r="H19" s="25" t="s">
        <v>122</v>
      </c>
      <c r="I19" s="25" t="s">
        <v>123</v>
      </c>
      <c r="J19" s="25" t="s">
        <v>122</v>
      </c>
      <c r="K19" s="25" t="s">
        <v>140</v>
      </c>
      <c r="L19" s="25" t="s">
        <v>122</v>
      </c>
    </row>
    <row r="20" spans="1:12" ht="49" customHeight="1" x14ac:dyDescent="0.15">
      <c r="A20" s="25">
        <v>14</v>
      </c>
      <c r="B20" s="25" t="s">
        <v>37</v>
      </c>
      <c r="C20" s="28" t="s">
        <v>43</v>
      </c>
      <c r="D20" s="25" t="s">
        <v>104</v>
      </c>
      <c r="E20" s="25" t="s">
        <v>122</v>
      </c>
      <c r="F20" s="25" t="s">
        <v>122</v>
      </c>
      <c r="G20" s="25" t="s">
        <v>122</v>
      </c>
      <c r="H20" s="25" t="s">
        <v>122</v>
      </c>
      <c r="I20" s="25" t="s">
        <v>122</v>
      </c>
      <c r="J20" s="25" t="s">
        <v>122</v>
      </c>
      <c r="K20" s="25" t="s">
        <v>140</v>
      </c>
      <c r="L20" s="25" t="s">
        <v>122</v>
      </c>
    </row>
    <row r="21" spans="1:12" ht="49" customHeight="1" x14ac:dyDescent="0.15">
      <c r="A21" s="25">
        <v>15</v>
      </c>
      <c r="B21" s="25" t="s">
        <v>37</v>
      </c>
      <c r="C21" s="28" t="s">
        <v>45</v>
      </c>
      <c r="D21" s="25" t="s">
        <v>47</v>
      </c>
      <c r="E21" s="25" t="s">
        <v>140</v>
      </c>
      <c r="F21" s="25" t="s">
        <v>122</v>
      </c>
      <c r="G21" s="25" t="s">
        <v>121</v>
      </c>
      <c r="H21" s="25" t="s">
        <v>140</v>
      </c>
      <c r="I21" s="25" t="s">
        <v>140</v>
      </c>
      <c r="J21" s="25" t="s">
        <v>121</v>
      </c>
      <c r="K21" s="25" t="s">
        <v>140</v>
      </c>
      <c r="L21" s="25" t="s">
        <v>122</v>
      </c>
    </row>
    <row r="22" spans="1:12" ht="49" customHeight="1" x14ac:dyDescent="0.15">
      <c r="A22" s="25">
        <v>16</v>
      </c>
      <c r="B22" s="25" t="s">
        <v>49</v>
      </c>
      <c r="C22" s="28" t="s">
        <v>50</v>
      </c>
      <c r="D22" s="25" t="s">
        <v>52</v>
      </c>
      <c r="E22" s="25" t="s">
        <v>122</v>
      </c>
      <c r="F22" s="25" t="s">
        <v>122</v>
      </c>
      <c r="G22" s="25" t="s">
        <v>140</v>
      </c>
      <c r="H22" s="25" t="s">
        <v>140</v>
      </c>
      <c r="I22" s="25" t="s">
        <v>140</v>
      </c>
      <c r="J22" s="25" t="s">
        <v>140</v>
      </c>
      <c r="K22" s="25" t="s">
        <v>140</v>
      </c>
      <c r="L22" s="25" t="s">
        <v>122</v>
      </c>
    </row>
    <row r="23" spans="1:12" ht="129" customHeight="1" x14ac:dyDescent="0.15">
      <c r="A23" s="25">
        <v>17</v>
      </c>
      <c r="B23" s="25" t="s">
        <v>49</v>
      </c>
      <c r="C23" s="28" t="s">
        <v>54</v>
      </c>
      <c r="D23" s="25" t="s">
        <v>55</v>
      </c>
      <c r="E23" s="25" t="s">
        <v>122</v>
      </c>
      <c r="F23" s="25" t="s">
        <v>122</v>
      </c>
      <c r="G23" s="25" t="s">
        <v>122</v>
      </c>
      <c r="H23" s="25" t="s">
        <v>122</v>
      </c>
      <c r="I23" s="25" t="s">
        <v>123</v>
      </c>
      <c r="J23" s="25" t="s">
        <v>122</v>
      </c>
      <c r="K23" s="25" t="s">
        <v>140</v>
      </c>
      <c r="L23" s="25" t="s">
        <v>122</v>
      </c>
    </row>
    <row r="24" spans="1:12" ht="96" customHeight="1" x14ac:dyDescent="0.15">
      <c r="A24" s="25">
        <v>18</v>
      </c>
      <c r="B24" s="25" t="s">
        <v>49</v>
      </c>
      <c r="C24" s="28" t="s">
        <v>54</v>
      </c>
      <c r="D24" s="25" t="s">
        <v>105</v>
      </c>
      <c r="E24" s="25" t="s">
        <v>122</v>
      </c>
      <c r="F24" s="25" t="s">
        <v>122</v>
      </c>
      <c r="G24" s="25" t="s">
        <v>144</v>
      </c>
      <c r="H24" s="25" t="s">
        <v>140</v>
      </c>
      <c r="I24" s="25" t="s">
        <v>140</v>
      </c>
      <c r="J24" s="25" t="s">
        <v>122</v>
      </c>
      <c r="K24" s="25" t="s">
        <v>140</v>
      </c>
      <c r="L24" s="25" t="s">
        <v>122</v>
      </c>
    </row>
    <row r="25" spans="1:12" ht="113" customHeight="1" x14ac:dyDescent="0.15">
      <c r="A25" s="25">
        <v>19</v>
      </c>
      <c r="B25" s="25" t="s">
        <v>49</v>
      </c>
      <c r="C25" s="28" t="s">
        <v>56</v>
      </c>
      <c r="D25" s="25" t="s">
        <v>106</v>
      </c>
      <c r="E25" s="25" t="s">
        <v>122</v>
      </c>
      <c r="F25" s="25" t="s">
        <v>140</v>
      </c>
      <c r="G25" s="25" t="s">
        <v>140</v>
      </c>
      <c r="H25" s="25" t="s">
        <v>140</v>
      </c>
      <c r="I25" s="25" t="s">
        <v>123</v>
      </c>
      <c r="J25" s="25" t="s">
        <v>140</v>
      </c>
      <c r="K25" s="25" t="s">
        <v>140</v>
      </c>
      <c r="L25" s="25" t="s">
        <v>143</v>
      </c>
    </row>
    <row r="26" spans="1:12" ht="153" customHeight="1" x14ac:dyDescent="0.15">
      <c r="A26" s="25">
        <v>20</v>
      </c>
      <c r="B26" s="25" t="s">
        <v>49</v>
      </c>
      <c r="C26" s="28" t="s">
        <v>58</v>
      </c>
      <c r="D26" s="25" t="s">
        <v>52</v>
      </c>
      <c r="E26" s="25" t="s">
        <v>122</v>
      </c>
      <c r="F26" s="25" t="s">
        <v>122</v>
      </c>
      <c r="G26" s="25" t="s">
        <v>122</v>
      </c>
      <c r="H26" s="25" t="s">
        <v>140</v>
      </c>
      <c r="I26" s="25" t="s">
        <v>123</v>
      </c>
      <c r="J26" s="25" t="s">
        <v>122</v>
      </c>
      <c r="K26" s="25" t="s">
        <v>140</v>
      </c>
      <c r="L26" s="25" t="s">
        <v>122</v>
      </c>
    </row>
    <row r="27" spans="1:12" ht="101" customHeight="1" x14ac:dyDescent="0.15">
      <c r="A27" s="25">
        <v>21</v>
      </c>
      <c r="B27" s="25" t="s">
        <v>49</v>
      </c>
      <c r="C27" s="28" t="s">
        <v>58</v>
      </c>
      <c r="D27" s="25" t="s">
        <v>60</v>
      </c>
      <c r="E27" s="25" t="s">
        <v>122</v>
      </c>
      <c r="F27" s="25" t="s">
        <v>122</v>
      </c>
      <c r="G27" s="25" t="s">
        <v>122</v>
      </c>
      <c r="H27" s="25" t="s">
        <v>122</v>
      </c>
      <c r="I27" s="25" t="s">
        <v>123</v>
      </c>
      <c r="J27" s="25" t="s">
        <v>122</v>
      </c>
      <c r="K27" s="25" t="s">
        <v>140</v>
      </c>
      <c r="L27" s="25" t="s">
        <v>122</v>
      </c>
    </row>
    <row r="28" spans="1:12" ht="113" customHeight="1" x14ac:dyDescent="0.15">
      <c r="A28" s="25">
        <v>22</v>
      </c>
      <c r="B28" s="25" t="s">
        <v>61</v>
      </c>
      <c r="C28" s="28" t="s">
        <v>62</v>
      </c>
      <c r="D28" s="25" t="s">
        <v>64</v>
      </c>
      <c r="E28" s="25" t="s">
        <v>122</v>
      </c>
      <c r="F28" s="25" t="s">
        <v>122</v>
      </c>
      <c r="G28" s="25" t="s">
        <v>122</v>
      </c>
      <c r="H28" s="25" t="s">
        <v>122</v>
      </c>
      <c r="I28" s="25" t="s">
        <v>123</v>
      </c>
      <c r="J28" s="25" t="s">
        <v>122</v>
      </c>
      <c r="K28" s="25" t="s">
        <v>140</v>
      </c>
      <c r="L28" s="25" t="s">
        <v>141</v>
      </c>
    </row>
    <row r="29" spans="1:12" ht="49" customHeight="1" x14ac:dyDescent="0.15">
      <c r="A29" s="25">
        <v>23</v>
      </c>
      <c r="B29" s="25" t="s">
        <v>61</v>
      </c>
      <c r="C29" s="28" t="s">
        <v>62</v>
      </c>
      <c r="D29" s="25" t="s">
        <v>66</v>
      </c>
      <c r="E29" s="25" t="s">
        <v>122</v>
      </c>
      <c r="F29" s="25" t="s">
        <v>140</v>
      </c>
      <c r="G29" s="25" t="s">
        <v>122</v>
      </c>
      <c r="H29" s="25" t="s">
        <v>140</v>
      </c>
      <c r="I29" s="25" t="s">
        <v>140</v>
      </c>
      <c r="J29" s="25" t="s">
        <v>122</v>
      </c>
      <c r="K29" s="25" t="s">
        <v>140</v>
      </c>
      <c r="L29" s="25" t="s">
        <v>122</v>
      </c>
    </row>
    <row r="30" spans="1:12" ht="140" customHeight="1" x14ac:dyDescent="0.15">
      <c r="A30" s="25">
        <v>24</v>
      </c>
      <c r="B30" s="25" t="s">
        <v>61</v>
      </c>
      <c r="C30" s="28" t="s">
        <v>62</v>
      </c>
      <c r="D30" s="25" t="s">
        <v>68</v>
      </c>
      <c r="E30" s="25" t="s">
        <v>122</v>
      </c>
      <c r="F30" s="25" t="s">
        <v>142</v>
      </c>
      <c r="G30" s="25" t="s">
        <v>122</v>
      </c>
      <c r="H30" s="25" t="s">
        <v>122</v>
      </c>
      <c r="I30" s="25" t="s">
        <v>123</v>
      </c>
      <c r="J30" s="25" t="s">
        <v>122</v>
      </c>
      <c r="K30" s="25" t="s">
        <v>140</v>
      </c>
      <c r="L30" s="25" t="s">
        <v>122</v>
      </c>
    </row>
    <row r="31" spans="1:12" ht="102" customHeight="1" x14ac:dyDescent="0.15">
      <c r="A31" s="25">
        <v>25</v>
      </c>
      <c r="B31" s="25" t="s">
        <v>61</v>
      </c>
      <c r="C31" s="28" t="s">
        <v>69</v>
      </c>
      <c r="D31" s="25" t="s">
        <v>78</v>
      </c>
      <c r="E31" s="25" t="s">
        <v>122</v>
      </c>
      <c r="F31" s="25" t="s">
        <v>122</v>
      </c>
      <c r="G31" s="25" t="s">
        <v>122</v>
      </c>
      <c r="H31" s="25" t="s">
        <v>122</v>
      </c>
      <c r="I31" s="25" t="s">
        <v>123</v>
      </c>
      <c r="J31" s="25" t="s">
        <v>122</v>
      </c>
      <c r="K31" s="25" t="s">
        <v>140</v>
      </c>
      <c r="L31" s="25" t="s">
        <v>122</v>
      </c>
    </row>
    <row r="32" spans="1:12" ht="157" customHeight="1" x14ac:dyDescent="0.15">
      <c r="A32" s="25">
        <v>26</v>
      </c>
      <c r="B32" s="25" t="s">
        <v>61</v>
      </c>
      <c r="C32" s="28" t="s">
        <v>69</v>
      </c>
      <c r="D32" s="25" t="s">
        <v>70</v>
      </c>
      <c r="E32" s="25" t="s">
        <v>122</v>
      </c>
      <c r="F32" s="25" t="s">
        <v>122</v>
      </c>
      <c r="G32" s="25" t="s">
        <v>122</v>
      </c>
      <c r="H32" s="25" t="s">
        <v>122</v>
      </c>
      <c r="I32" s="25" t="s">
        <v>123</v>
      </c>
      <c r="J32" s="25" t="s">
        <v>122</v>
      </c>
      <c r="K32" s="25" t="s">
        <v>140</v>
      </c>
      <c r="L32" s="25" t="s">
        <v>122</v>
      </c>
    </row>
    <row r="33" spans="1:12" ht="94" customHeight="1" x14ac:dyDescent="0.15">
      <c r="A33" s="25">
        <v>27</v>
      </c>
      <c r="B33" s="25" t="s">
        <v>61</v>
      </c>
      <c r="C33" s="28" t="s">
        <v>71</v>
      </c>
      <c r="D33" s="25" t="s">
        <v>83</v>
      </c>
      <c r="E33" s="25" t="s">
        <v>122</v>
      </c>
      <c r="F33" s="25" t="s">
        <v>122</v>
      </c>
      <c r="G33" s="25" t="s">
        <v>122</v>
      </c>
      <c r="H33" s="25" t="s">
        <v>140</v>
      </c>
      <c r="I33" s="25" t="s">
        <v>123</v>
      </c>
      <c r="J33" s="25" t="s">
        <v>122</v>
      </c>
      <c r="K33" s="25" t="s">
        <v>140</v>
      </c>
      <c r="L33" s="25" t="s">
        <v>122</v>
      </c>
    </row>
    <row r="34" spans="1:12" ht="129" customHeight="1" x14ac:dyDescent="0.15">
      <c r="A34" s="25">
        <v>28</v>
      </c>
      <c r="B34" s="25" t="s">
        <v>61</v>
      </c>
      <c r="C34" s="28" t="s">
        <v>69</v>
      </c>
      <c r="D34" s="25" t="s">
        <v>81</v>
      </c>
      <c r="E34" s="25" t="s">
        <v>122</v>
      </c>
      <c r="F34" s="25" t="s">
        <v>122</v>
      </c>
      <c r="G34" s="25" t="s">
        <v>122</v>
      </c>
      <c r="H34" s="25" t="s">
        <v>122</v>
      </c>
      <c r="I34" s="25" t="s">
        <v>123</v>
      </c>
      <c r="J34" s="25" t="s">
        <v>122</v>
      </c>
      <c r="K34" s="25" t="s">
        <v>140</v>
      </c>
      <c r="L34" s="25" t="s">
        <v>122</v>
      </c>
    </row>
    <row r="35" spans="1:12" ht="98" customHeight="1" x14ac:dyDescent="0.15">
      <c r="A35" s="25">
        <v>29</v>
      </c>
      <c r="B35" s="25" t="s">
        <v>61</v>
      </c>
      <c r="C35" s="28" t="s">
        <v>69</v>
      </c>
      <c r="D35" s="25" t="s">
        <v>42</v>
      </c>
      <c r="E35" s="25" t="s">
        <v>122</v>
      </c>
      <c r="F35" s="25" t="s">
        <v>122</v>
      </c>
      <c r="G35" s="25" t="s">
        <v>122</v>
      </c>
      <c r="H35" s="25" t="s">
        <v>140</v>
      </c>
      <c r="I35" s="25" t="s">
        <v>123</v>
      </c>
      <c r="J35" s="25" t="s">
        <v>122</v>
      </c>
      <c r="K35" s="25" t="s">
        <v>140</v>
      </c>
      <c r="L35" s="25" t="s">
        <v>122</v>
      </c>
    </row>
    <row r="36" spans="1:12" ht="105" customHeight="1" x14ac:dyDescent="0.15">
      <c r="A36" s="25">
        <v>30</v>
      </c>
      <c r="B36" s="25" t="s">
        <v>61</v>
      </c>
      <c r="C36" s="28" t="s">
        <v>69</v>
      </c>
      <c r="D36" s="25" t="s">
        <v>107</v>
      </c>
      <c r="E36" s="25" t="s">
        <v>122</v>
      </c>
      <c r="F36" s="25" t="s">
        <v>128</v>
      </c>
      <c r="G36" s="25" t="s">
        <v>127</v>
      </c>
      <c r="H36" s="25" t="s">
        <v>122</v>
      </c>
      <c r="I36" s="25" t="s">
        <v>123</v>
      </c>
      <c r="J36" s="25" t="s">
        <v>122</v>
      </c>
      <c r="K36" s="25" t="s">
        <v>140</v>
      </c>
      <c r="L36" s="25" t="s">
        <v>122</v>
      </c>
    </row>
    <row r="37" spans="1:12" ht="134" customHeight="1" x14ac:dyDescent="0.15">
      <c r="A37" s="25">
        <v>31</v>
      </c>
      <c r="B37" s="25" t="s">
        <v>61</v>
      </c>
      <c r="C37" s="28" t="s">
        <v>72</v>
      </c>
      <c r="D37" s="25" t="s">
        <v>74</v>
      </c>
      <c r="E37" s="25" t="s">
        <v>140</v>
      </c>
      <c r="F37" s="25" t="s">
        <v>122</v>
      </c>
      <c r="G37" s="25" t="s">
        <v>122</v>
      </c>
      <c r="H37" s="25" t="s">
        <v>122</v>
      </c>
      <c r="I37" s="25" t="s">
        <v>123</v>
      </c>
      <c r="J37" s="25" t="s">
        <v>123</v>
      </c>
      <c r="K37" s="25" t="s">
        <v>140</v>
      </c>
      <c r="L37" s="25" t="s">
        <v>122</v>
      </c>
    </row>
  </sheetData>
  <mergeCells count="4">
    <mergeCell ref="A4:L4"/>
    <mergeCell ref="A3:L3"/>
    <mergeCell ref="A2:L2"/>
    <mergeCell ref="A1:L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AUDIVISUALES UNIVERSIDAD</vt:lpstr>
      <vt:lpstr>EV. ITEM A ITEM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SUBCOMITE</dc:creator>
  <cp:lastModifiedBy>Usuario de Microsoft Office</cp:lastModifiedBy>
  <cp:lastPrinted>2017-04-18T20:48:04Z</cp:lastPrinted>
  <dcterms:created xsi:type="dcterms:W3CDTF">2017-03-15T21:41:48Z</dcterms:created>
  <dcterms:modified xsi:type="dcterms:W3CDTF">2017-10-10T21:36:44Z</dcterms:modified>
</cp:coreProperties>
</file>