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430" tabRatio="565" firstSheet="1" activeTab="2"/>
  </bookViews>
  <sheets>
    <sheet name="ANEXO No. 3" sheetId="1" r:id="rId1"/>
    <sheet name="ASIGNACION DE PUNTAJE" sheetId="4" r:id="rId2"/>
    <sheet name="ADJUCICACION" sheetId="6" r:id="rId3"/>
    <sheet name="HABILITADOS" sheetId="5" state="hidden" r:id="rId4"/>
  </sheets>
  <definedNames>
    <definedName name="_xlnm._FilterDatabase" localSheetId="0" hidden="1">'ANEXO No. 3'!$A$11:$AP$45</definedName>
    <definedName name="_xlnm._FilterDatabase" localSheetId="1" hidden="1">'ASIGNACION DE PUNTAJE'!$A$10:$EB$70</definedName>
    <definedName name="_xlnm._FilterDatabase" localSheetId="3" hidden="1">HABILITADOS!$A$11:$BB$45</definedName>
    <definedName name="_xlnm.Print_Titles" localSheetId="0">'ANEXO No. 3'!$10:$11</definedName>
    <definedName name="_xlnm.Print_Titles" localSheetId="1">'ASIGNACION DE PUNTAJE'!$10:$10</definedName>
    <definedName name="_xlnm.Print_Titles" localSheetId="3">HABILITADOS!$10:$11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6" l="1"/>
  <c r="G72" i="4" l="1"/>
  <c r="CR11" i="4" l="1"/>
  <c r="CS11" i="4"/>
  <c r="CT11" i="4"/>
  <c r="CU11" i="4"/>
  <c r="CV11" i="4"/>
  <c r="CW11" i="4"/>
  <c r="CX11" i="4"/>
  <c r="CY11" i="4"/>
  <c r="CZ11" i="4"/>
  <c r="CR12" i="4"/>
  <c r="CS12" i="4"/>
  <c r="CT12" i="4"/>
  <c r="CU12" i="4"/>
  <c r="CV12" i="4"/>
  <c r="CW12" i="4"/>
  <c r="CX12" i="4"/>
  <c r="CY12" i="4"/>
  <c r="CZ12" i="4"/>
  <c r="CR13" i="4"/>
  <c r="CS13" i="4"/>
  <c r="CT13" i="4"/>
  <c r="CU13" i="4"/>
  <c r="CV13" i="4"/>
  <c r="CW13" i="4"/>
  <c r="CX13" i="4"/>
  <c r="CY13" i="4"/>
  <c r="CZ13" i="4"/>
  <c r="CR14" i="4"/>
  <c r="CS14" i="4"/>
  <c r="CT14" i="4"/>
  <c r="CU14" i="4"/>
  <c r="CV14" i="4"/>
  <c r="CW14" i="4"/>
  <c r="CX14" i="4"/>
  <c r="CY14" i="4"/>
  <c r="CZ14" i="4"/>
  <c r="CR15" i="4"/>
  <c r="CS15" i="4"/>
  <c r="CT15" i="4"/>
  <c r="CU15" i="4"/>
  <c r="CV15" i="4"/>
  <c r="CW15" i="4"/>
  <c r="CX15" i="4"/>
  <c r="CY15" i="4"/>
  <c r="CZ15" i="4"/>
  <c r="CR16" i="4"/>
  <c r="CS16" i="4"/>
  <c r="CT16" i="4"/>
  <c r="CU16" i="4"/>
  <c r="CV16" i="4"/>
  <c r="CW16" i="4"/>
  <c r="CX16" i="4"/>
  <c r="CY16" i="4"/>
  <c r="CZ16" i="4"/>
  <c r="CR17" i="4"/>
  <c r="CS17" i="4"/>
  <c r="CT17" i="4"/>
  <c r="CU17" i="4"/>
  <c r="CV17" i="4"/>
  <c r="CW17" i="4"/>
  <c r="CX17" i="4"/>
  <c r="CY17" i="4"/>
  <c r="CZ17" i="4"/>
  <c r="CR18" i="4"/>
  <c r="CS18" i="4"/>
  <c r="CT18" i="4"/>
  <c r="CU18" i="4"/>
  <c r="CV18" i="4"/>
  <c r="CW18" i="4"/>
  <c r="CX18" i="4"/>
  <c r="CY18" i="4"/>
  <c r="CZ18" i="4"/>
  <c r="CR19" i="4"/>
  <c r="CS19" i="4"/>
  <c r="CT19" i="4"/>
  <c r="CU19" i="4"/>
  <c r="CV19" i="4"/>
  <c r="CW19" i="4"/>
  <c r="CX19" i="4"/>
  <c r="CY19" i="4"/>
  <c r="CZ19" i="4"/>
  <c r="CR20" i="4"/>
  <c r="CS20" i="4"/>
  <c r="CT20" i="4"/>
  <c r="CU20" i="4"/>
  <c r="CV20" i="4"/>
  <c r="CW20" i="4"/>
  <c r="CX20" i="4"/>
  <c r="CY20" i="4"/>
  <c r="CZ20" i="4"/>
  <c r="CR21" i="4"/>
  <c r="CS21" i="4"/>
  <c r="CT21" i="4"/>
  <c r="CU21" i="4"/>
  <c r="CV21" i="4"/>
  <c r="CW21" i="4"/>
  <c r="CX21" i="4"/>
  <c r="CY21" i="4"/>
  <c r="CZ21" i="4"/>
  <c r="CR22" i="4"/>
  <c r="CS22" i="4"/>
  <c r="CT22" i="4"/>
  <c r="CU22" i="4"/>
  <c r="CV22" i="4"/>
  <c r="CW22" i="4"/>
  <c r="CX22" i="4"/>
  <c r="CY22" i="4"/>
  <c r="CZ22" i="4"/>
  <c r="CR23" i="4"/>
  <c r="CS23" i="4"/>
  <c r="CT23" i="4"/>
  <c r="CU23" i="4"/>
  <c r="CV23" i="4"/>
  <c r="CW23" i="4"/>
  <c r="CX23" i="4"/>
  <c r="CY23" i="4"/>
  <c r="CZ23" i="4"/>
  <c r="CR24" i="4"/>
  <c r="CS24" i="4"/>
  <c r="CT24" i="4"/>
  <c r="CU24" i="4"/>
  <c r="CV24" i="4"/>
  <c r="CW24" i="4"/>
  <c r="CX24" i="4"/>
  <c r="CY24" i="4"/>
  <c r="CZ24" i="4"/>
  <c r="CR25" i="4"/>
  <c r="CS25" i="4"/>
  <c r="CT25" i="4"/>
  <c r="CU25" i="4"/>
  <c r="CV25" i="4"/>
  <c r="CW25" i="4"/>
  <c r="CX25" i="4"/>
  <c r="CY25" i="4"/>
  <c r="CZ25" i="4"/>
  <c r="CR26" i="4"/>
  <c r="CS26" i="4"/>
  <c r="CT26" i="4"/>
  <c r="CU26" i="4"/>
  <c r="CV26" i="4"/>
  <c r="CW26" i="4"/>
  <c r="CX26" i="4"/>
  <c r="CY26" i="4"/>
  <c r="CZ26" i="4"/>
  <c r="CR27" i="4"/>
  <c r="CS27" i="4"/>
  <c r="CT27" i="4"/>
  <c r="CU27" i="4"/>
  <c r="CV27" i="4"/>
  <c r="CW27" i="4"/>
  <c r="CX27" i="4"/>
  <c r="CY27" i="4"/>
  <c r="CZ27" i="4"/>
  <c r="CR28" i="4"/>
  <c r="CS28" i="4"/>
  <c r="CT28" i="4"/>
  <c r="CU28" i="4"/>
  <c r="CV28" i="4"/>
  <c r="CW28" i="4"/>
  <c r="CX28" i="4"/>
  <c r="CY28" i="4"/>
  <c r="CZ28" i="4"/>
  <c r="CR29" i="4"/>
  <c r="CS29" i="4"/>
  <c r="CT29" i="4"/>
  <c r="CU29" i="4"/>
  <c r="CV29" i="4"/>
  <c r="CW29" i="4"/>
  <c r="CX29" i="4"/>
  <c r="CY29" i="4"/>
  <c r="CZ29" i="4"/>
  <c r="CR30" i="4"/>
  <c r="CS30" i="4"/>
  <c r="CT30" i="4"/>
  <c r="CU30" i="4"/>
  <c r="CV30" i="4"/>
  <c r="CW30" i="4"/>
  <c r="CX30" i="4"/>
  <c r="CY30" i="4"/>
  <c r="CZ30" i="4"/>
  <c r="CR31" i="4"/>
  <c r="CS31" i="4"/>
  <c r="CT31" i="4"/>
  <c r="CU31" i="4"/>
  <c r="CV31" i="4"/>
  <c r="CW31" i="4"/>
  <c r="CX31" i="4"/>
  <c r="CY31" i="4"/>
  <c r="CZ31" i="4"/>
  <c r="CR32" i="4"/>
  <c r="CS32" i="4"/>
  <c r="CT32" i="4"/>
  <c r="CU32" i="4"/>
  <c r="CV32" i="4"/>
  <c r="CW32" i="4"/>
  <c r="CX32" i="4"/>
  <c r="CY32" i="4"/>
  <c r="CZ32" i="4"/>
  <c r="CR33" i="4"/>
  <c r="CS33" i="4"/>
  <c r="CT33" i="4"/>
  <c r="CU33" i="4"/>
  <c r="CV33" i="4"/>
  <c r="CW33" i="4"/>
  <c r="CX33" i="4"/>
  <c r="CY33" i="4"/>
  <c r="CZ33" i="4"/>
  <c r="CR34" i="4"/>
  <c r="CS34" i="4"/>
  <c r="CT34" i="4"/>
  <c r="CU34" i="4"/>
  <c r="CV34" i="4"/>
  <c r="CW34" i="4"/>
  <c r="CX34" i="4"/>
  <c r="CY34" i="4"/>
  <c r="CZ34" i="4"/>
  <c r="CR35" i="4"/>
  <c r="CS35" i="4"/>
  <c r="CT35" i="4"/>
  <c r="CU35" i="4"/>
  <c r="CV35" i="4"/>
  <c r="CW35" i="4"/>
  <c r="CX35" i="4"/>
  <c r="CY35" i="4"/>
  <c r="CZ35" i="4"/>
  <c r="CR36" i="4"/>
  <c r="CS36" i="4"/>
  <c r="CT36" i="4"/>
  <c r="CU36" i="4"/>
  <c r="CV36" i="4"/>
  <c r="CW36" i="4"/>
  <c r="CX36" i="4"/>
  <c r="CY36" i="4"/>
  <c r="CZ36" i="4"/>
  <c r="CR37" i="4"/>
  <c r="CS37" i="4"/>
  <c r="CT37" i="4"/>
  <c r="CU37" i="4"/>
  <c r="CV37" i="4"/>
  <c r="CW37" i="4"/>
  <c r="CX37" i="4"/>
  <c r="CY37" i="4"/>
  <c r="CZ37" i="4"/>
  <c r="CR38" i="4"/>
  <c r="CS38" i="4"/>
  <c r="CT38" i="4"/>
  <c r="CU38" i="4"/>
  <c r="CV38" i="4"/>
  <c r="CW38" i="4"/>
  <c r="CX38" i="4"/>
  <c r="CY38" i="4"/>
  <c r="CZ38" i="4"/>
  <c r="CR39" i="4"/>
  <c r="CS39" i="4"/>
  <c r="CT39" i="4"/>
  <c r="CU39" i="4"/>
  <c r="CV39" i="4"/>
  <c r="CW39" i="4"/>
  <c r="CX39" i="4"/>
  <c r="CY39" i="4"/>
  <c r="CZ39" i="4"/>
  <c r="CR40" i="4"/>
  <c r="CS40" i="4"/>
  <c r="CT40" i="4"/>
  <c r="CU40" i="4"/>
  <c r="CV40" i="4"/>
  <c r="CW40" i="4"/>
  <c r="CX40" i="4"/>
  <c r="CY40" i="4"/>
  <c r="CZ40" i="4"/>
  <c r="CR41" i="4"/>
  <c r="CS41" i="4"/>
  <c r="CT41" i="4"/>
  <c r="CU41" i="4"/>
  <c r="CV41" i="4"/>
  <c r="CW41" i="4"/>
  <c r="CX41" i="4"/>
  <c r="CY41" i="4"/>
  <c r="CZ41" i="4"/>
  <c r="CR42" i="4"/>
  <c r="CS42" i="4"/>
  <c r="CT42" i="4"/>
  <c r="CU42" i="4"/>
  <c r="CV42" i="4"/>
  <c r="CW42" i="4"/>
  <c r="CX42" i="4"/>
  <c r="CY42" i="4"/>
  <c r="CZ42" i="4"/>
  <c r="CR43" i="4"/>
  <c r="CS43" i="4"/>
  <c r="CT43" i="4"/>
  <c r="CU43" i="4"/>
  <c r="CV43" i="4"/>
  <c r="CW43" i="4"/>
  <c r="CX43" i="4"/>
  <c r="CY43" i="4"/>
  <c r="CZ43" i="4"/>
  <c r="CR44" i="4"/>
  <c r="CS44" i="4"/>
  <c r="CT44" i="4"/>
  <c r="CU44" i="4"/>
  <c r="CV44" i="4"/>
  <c r="CW44" i="4"/>
  <c r="CX44" i="4"/>
  <c r="CY44" i="4"/>
  <c r="CZ44" i="4"/>
  <c r="CR45" i="4"/>
  <c r="CS45" i="4"/>
  <c r="CT45" i="4"/>
  <c r="CU45" i="4"/>
  <c r="CV45" i="4"/>
  <c r="CW45" i="4"/>
  <c r="CX45" i="4"/>
  <c r="CY45" i="4"/>
  <c r="CZ45" i="4"/>
  <c r="CR46" i="4"/>
  <c r="CS46" i="4"/>
  <c r="CT46" i="4"/>
  <c r="CU46" i="4"/>
  <c r="CV46" i="4"/>
  <c r="CW46" i="4"/>
  <c r="CX46" i="4"/>
  <c r="CY46" i="4"/>
  <c r="CZ46" i="4"/>
  <c r="CR47" i="4"/>
  <c r="CS47" i="4"/>
  <c r="CT47" i="4"/>
  <c r="CU47" i="4"/>
  <c r="CV47" i="4"/>
  <c r="CW47" i="4"/>
  <c r="CX47" i="4"/>
  <c r="CY47" i="4"/>
  <c r="CZ47" i="4"/>
  <c r="CR48" i="4"/>
  <c r="CS48" i="4"/>
  <c r="CT48" i="4"/>
  <c r="CU48" i="4"/>
  <c r="CV48" i="4"/>
  <c r="CW48" i="4"/>
  <c r="CX48" i="4"/>
  <c r="CY48" i="4"/>
  <c r="CZ48" i="4"/>
  <c r="CR49" i="4"/>
  <c r="CS49" i="4"/>
  <c r="CT49" i="4"/>
  <c r="CU49" i="4"/>
  <c r="CV49" i="4"/>
  <c r="CW49" i="4"/>
  <c r="CX49" i="4"/>
  <c r="CY49" i="4"/>
  <c r="CZ49" i="4"/>
  <c r="CR50" i="4"/>
  <c r="CS50" i="4"/>
  <c r="CT50" i="4"/>
  <c r="CU50" i="4"/>
  <c r="CV50" i="4"/>
  <c r="CW50" i="4"/>
  <c r="CX50" i="4"/>
  <c r="CY50" i="4"/>
  <c r="CZ50" i="4"/>
  <c r="CR51" i="4"/>
  <c r="CS51" i="4"/>
  <c r="CT51" i="4"/>
  <c r="CU51" i="4"/>
  <c r="CV51" i="4"/>
  <c r="CW51" i="4"/>
  <c r="CX51" i="4"/>
  <c r="CY51" i="4"/>
  <c r="CZ51" i="4"/>
  <c r="CR52" i="4"/>
  <c r="CS52" i="4"/>
  <c r="CT52" i="4"/>
  <c r="CU52" i="4"/>
  <c r="CV52" i="4"/>
  <c r="CW52" i="4"/>
  <c r="CX52" i="4"/>
  <c r="CY52" i="4"/>
  <c r="CZ52" i="4"/>
  <c r="CR53" i="4"/>
  <c r="CS53" i="4"/>
  <c r="CT53" i="4"/>
  <c r="CU53" i="4"/>
  <c r="CV53" i="4"/>
  <c r="CW53" i="4"/>
  <c r="CX53" i="4"/>
  <c r="CY53" i="4"/>
  <c r="CZ53" i="4"/>
  <c r="CR54" i="4"/>
  <c r="CS54" i="4"/>
  <c r="CT54" i="4"/>
  <c r="CU54" i="4"/>
  <c r="CV54" i="4"/>
  <c r="CW54" i="4"/>
  <c r="CX54" i="4"/>
  <c r="CY54" i="4"/>
  <c r="CZ54" i="4"/>
  <c r="CR55" i="4"/>
  <c r="CS55" i="4"/>
  <c r="CT55" i="4"/>
  <c r="CU55" i="4"/>
  <c r="CV55" i="4"/>
  <c r="CW55" i="4"/>
  <c r="CX55" i="4"/>
  <c r="CY55" i="4"/>
  <c r="CZ55" i="4"/>
  <c r="CR56" i="4"/>
  <c r="CS56" i="4"/>
  <c r="CT56" i="4"/>
  <c r="CU56" i="4"/>
  <c r="CV56" i="4"/>
  <c r="CW56" i="4"/>
  <c r="CX56" i="4"/>
  <c r="CY56" i="4"/>
  <c r="CZ56" i="4"/>
  <c r="CR57" i="4"/>
  <c r="CS57" i="4"/>
  <c r="CT57" i="4"/>
  <c r="CU57" i="4"/>
  <c r="CV57" i="4"/>
  <c r="CW57" i="4"/>
  <c r="CX57" i="4"/>
  <c r="CY57" i="4"/>
  <c r="CZ57" i="4"/>
  <c r="CR58" i="4"/>
  <c r="CS58" i="4"/>
  <c r="CT58" i="4"/>
  <c r="CU58" i="4"/>
  <c r="CV58" i="4"/>
  <c r="CW58" i="4"/>
  <c r="CX58" i="4"/>
  <c r="CY58" i="4"/>
  <c r="CZ58" i="4"/>
  <c r="CR59" i="4"/>
  <c r="CS59" i="4"/>
  <c r="CT59" i="4"/>
  <c r="CU59" i="4"/>
  <c r="CV59" i="4"/>
  <c r="CW59" i="4"/>
  <c r="CX59" i="4"/>
  <c r="CY59" i="4"/>
  <c r="CZ59" i="4"/>
  <c r="CR60" i="4"/>
  <c r="CS60" i="4"/>
  <c r="CT60" i="4"/>
  <c r="CU60" i="4"/>
  <c r="CV60" i="4"/>
  <c r="CW60" i="4"/>
  <c r="CX60" i="4"/>
  <c r="CY60" i="4"/>
  <c r="CZ60" i="4"/>
  <c r="CR61" i="4"/>
  <c r="CS61" i="4"/>
  <c r="CT61" i="4"/>
  <c r="CU61" i="4"/>
  <c r="CV61" i="4"/>
  <c r="CW61" i="4"/>
  <c r="CX61" i="4"/>
  <c r="CY61" i="4"/>
  <c r="CZ61" i="4"/>
  <c r="CR62" i="4"/>
  <c r="CS62" i="4"/>
  <c r="CT62" i="4"/>
  <c r="CU62" i="4"/>
  <c r="CV62" i="4"/>
  <c r="CW62" i="4"/>
  <c r="CX62" i="4"/>
  <c r="CY62" i="4"/>
  <c r="CZ62" i="4"/>
  <c r="CR63" i="4"/>
  <c r="CS63" i="4"/>
  <c r="CT63" i="4"/>
  <c r="CU63" i="4"/>
  <c r="CV63" i="4"/>
  <c r="CW63" i="4"/>
  <c r="CX63" i="4"/>
  <c r="CY63" i="4"/>
  <c r="CZ63" i="4"/>
  <c r="CR64" i="4"/>
  <c r="CS64" i="4"/>
  <c r="CT64" i="4"/>
  <c r="CU64" i="4"/>
  <c r="CV64" i="4"/>
  <c r="CW64" i="4"/>
  <c r="CX64" i="4"/>
  <c r="CY64" i="4"/>
  <c r="CZ64" i="4"/>
  <c r="CR65" i="4"/>
  <c r="CS65" i="4"/>
  <c r="CT65" i="4"/>
  <c r="CU65" i="4"/>
  <c r="CV65" i="4"/>
  <c r="CW65" i="4"/>
  <c r="CX65" i="4"/>
  <c r="CY65" i="4"/>
  <c r="CZ65" i="4"/>
  <c r="CR66" i="4"/>
  <c r="CS66" i="4"/>
  <c r="CT66" i="4"/>
  <c r="CU66" i="4"/>
  <c r="CV66" i="4"/>
  <c r="CW66" i="4"/>
  <c r="CX66" i="4"/>
  <c r="CY66" i="4"/>
  <c r="CZ66" i="4"/>
  <c r="CR67" i="4"/>
  <c r="CS67" i="4"/>
  <c r="CT67" i="4"/>
  <c r="CU67" i="4"/>
  <c r="CV67" i="4"/>
  <c r="CW67" i="4"/>
  <c r="CX67" i="4"/>
  <c r="CY67" i="4"/>
  <c r="CZ67" i="4"/>
  <c r="CR68" i="4"/>
  <c r="CS68" i="4"/>
  <c r="CT68" i="4"/>
  <c r="CU68" i="4"/>
  <c r="CV68" i="4"/>
  <c r="CW68" i="4"/>
  <c r="CX68" i="4"/>
  <c r="CY68" i="4"/>
  <c r="CZ68" i="4"/>
  <c r="CR69" i="4"/>
  <c r="CS69" i="4"/>
  <c r="CT69" i="4"/>
  <c r="CU69" i="4"/>
  <c r="CV69" i="4"/>
  <c r="CW69" i="4"/>
  <c r="CX69" i="4"/>
  <c r="CY69" i="4"/>
  <c r="CZ69" i="4"/>
  <c r="A17" i="6" l="1"/>
  <c r="B26" i="6" l="1"/>
  <c r="C26" i="6" s="1"/>
  <c r="D26" i="6" s="1"/>
  <c r="P70" i="4"/>
  <c r="O70" i="4"/>
  <c r="N70" i="4"/>
  <c r="M70" i="4"/>
  <c r="L70" i="4"/>
  <c r="K70" i="4"/>
  <c r="J70" i="4"/>
  <c r="I70" i="4"/>
  <c r="H70" i="4"/>
  <c r="BB69" i="4"/>
  <c r="CF69" i="4" s="1"/>
  <c r="BA69" i="4"/>
  <c r="CE69" i="4" s="1"/>
  <c r="DI69" i="4" s="1"/>
  <c r="DS69" i="4" s="1"/>
  <c r="AZ69" i="4"/>
  <c r="CD69" i="4" s="1"/>
  <c r="DH69" i="4" s="1"/>
  <c r="DR69" i="4" s="1"/>
  <c r="AY69" i="4"/>
  <c r="CC69" i="4" s="1"/>
  <c r="DG69" i="4" s="1"/>
  <c r="DQ69" i="4" s="1"/>
  <c r="AX69" i="4"/>
  <c r="CB69" i="4" s="1"/>
  <c r="DF69" i="4" s="1"/>
  <c r="DP69" i="4" s="1"/>
  <c r="AW69" i="4"/>
  <c r="CA69" i="4" s="1"/>
  <c r="DE69" i="4" s="1"/>
  <c r="DO69" i="4" s="1"/>
  <c r="AV69" i="4"/>
  <c r="BZ69" i="4" s="1"/>
  <c r="DD69" i="4" s="1"/>
  <c r="DN69" i="4" s="1"/>
  <c r="AU69" i="4"/>
  <c r="BY69" i="4" s="1"/>
  <c r="DC69" i="4" s="1"/>
  <c r="DM69" i="4" s="1"/>
  <c r="AT69" i="4"/>
  <c r="BX69" i="4" s="1"/>
  <c r="BB68" i="4"/>
  <c r="CF68" i="4" s="1"/>
  <c r="DJ68" i="4" s="1"/>
  <c r="DT68" i="4" s="1"/>
  <c r="BA68" i="4"/>
  <c r="CE68" i="4" s="1"/>
  <c r="DI68" i="4" s="1"/>
  <c r="DS68" i="4" s="1"/>
  <c r="AZ68" i="4"/>
  <c r="CD68" i="4" s="1"/>
  <c r="AY68" i="4"/>
  <c r="CC68" i="4" s="1"/>
  <c r="AX68" i="4"/>
  <c r="CB68" i="4" s="1"/>
  <c r="AW68" i="4"/>
  <c r="CA68" i="4" s="1"/>
  <c r="AV68" i="4"/>
  <c r="BZ68" i="4" s="1"/>
  <c r="DD68" i="4" s="1"/>
  <c r="DN68" i="4" s="1"/>
  <c r="AU68" i="4"/>
  <c r="BY68" i="4" s="1"/>
  <c r="DC68" i="4" s="1"/>
  <c r="DM68" i="4" s="1"/>
  <c r="AT68" i="4"/>
  <c r="BX68" i="4" s="1"/>
  <c r="BB67" i="4"/>
  <c r="CF67" i="4" s="1"/>
  <c r="DJ67" i="4" s="1"/>
  <c r="DT67" i="4" s="1"/>
  <c r="BA67" i="4"/>
  <c r="CE67" i="4" s="1"/>
  <c r="DI67" i="4" s="1"/>
  <c r="DS67" i="4" s="1"/>
  <c r="AZ67" i="4"/>
  <c r="CD67" i="4" s="1"/>
  <c r="AY67" i="4"/>
  <c r="CC67" i="4" s="1"/>
  <c r="DG67" i="4" s="1"/>
  <c r="DQ67" i="4" s="1"/>
  <c r="AX67" i="4"/>
  <c r="CB67" i="4" s="1"/>
  <c r="AW67" i="4"/>
  <c r="CA67" i="4" s="1"/>
  <c r="AV67" i="4"/>
  <c r="BZ67" i="4" s="1"/>
  <c r="DD67" i="4" s="1"/>
  <c r="DN67" i="4" s="1"/>
  <c r="AU67" i="4"/>
  <c r="BY67" i="4" s="1"/>
  <c r="DC67" i="4" s="1"/>
  <c r="DM67" i="4" s="1"/>
  <c r="AT67" i="4"/>
  <c r="BX67" i="4" s="1"/>
  <c r="BB66" i="4"/>
  <c r="CF66" i="4" s="1"/>
  <c r="DJ66" i="4" s="1"/>
  <c r="DT66" i="4" s="1"/>
  <c r="BA66" i="4"/>
  <c r="CE66" i="4" s="1"/>
  <c r="DI66" i="4" s="1"/>
  <c r="DS66" i="4" s="1"/>
  <c r="AZ66" i="4"/>
  <c r="CD66" i="4" s="1"/>
  <c r="AY66" i="4"/>
  <c r="CC66" i="4" s="1"/>
  <c r="DG66" i="4" s="1"/>
  <c r="DQ66" i="4" s="1"/>
  <c r="AX66" i="4"/>
  <c r="CB66" i="4" s="1"/>
  <c r="AW66" i="4"/>
  <c r="CA66" i="4" s="1"/>
  <c r="AV66" i="4"/>
  <c r="BZ66" i="4" s="1"/>
  <c r="DD66" i="4" s="1"/>
  <c r="DN66" i="4" s="1"/>
  <c r="AU66" i="4"/>
  <c r="BY66" i="4" s="1"/>
  <c r="DC66" i="4" s="1"/>
  <c r="DM66" i="4" s="1"/>
  <c r="AT66" i="4"/>
  <c r="BX66" i="4" s="1"/>
  <c r="BB65" i="4"/>
  <c r="CF65" i="4" s="1"/>
  <c r="DJ65" i="4" s="1"/>
  <c r="DT65" i="4" s="1"/>
  <c r="BA65" i="4"/>
  <c r="CE65" i="4" s="1"/>
  <c r="DI65" i="4" s="1"/>
  <c r="DS65" i="4" s="1"/>
  <c r="AZ65" i="4"/>
  <c r="CD65" i="4" s="1"/>
  <c r="AY65" i="4"/>
  <c r="CC65" i="4" s="1"/>
  <c r="AX65" i="4"/>
  <c r="CB65" i="4" s="1"/>
  <c r="AW65" i="4"/>
  <c r="CA65" i="4" s="1"/>
  <c r="AV65" i="4"/>
  <c r="BZ65" i="4" s="1"/>
  <c r="DD65" i="4" s="1"/>
  <c r="DN65" i="4" s="1"/>
  <c r="AU65" i="4"/>
  <c r="BY65" i="4" s="1"/>
  <c r="DC65" i="4" s="1"/>
  <c r="DM65" i="4" s="1"/>
  <c r="AT65" i="4"/>
  <c r="BX65" i="4" s="1"/>
  <c r="BB64" i="4"/>
  <c r="CF64" i="4" s="1"/>
  <c r="DJ64" i="4" s="1"/>
  <c r="DT64" i="4" s="1"/>
  <c r="BA64" i="4"/>
  <c r="CE64" i="4" s="1"/>
  <c r="DI64" i="4" s="1"/>
  <c r="DS64" i="4" s="1"/>
  <c r="AZ64" i="4"/>
  <c r="CD64" i="4" s="1"/>
  <c r="DH64" i="4" s="1"/>
  <c r="DR64" i="4" s="1"/>
  <c r="AY64" i="4"/>
  <c r="CC64" i="4" s="1"/>
  <c r="DG64" i="4" s="1"/>
  <c r="DQ64" i="4" s="1"/>
  <c r="AX64" i="4"/>
  <c r="CB64" i="4" s="1"/>
  <c r="AW64" i="4"/>
  <c r="CA64" i="4" s="1"/>
  <c r="AV64" i="4"/>
  <c r="BZ64" i="4" s="1"/>
  <c r="DD64" i="4" s="1"/>
  <c r="DN64" i="4" s="1"/>
  <c r="AU64" i="4"/>
  <c r="BY64" i="4" s="1"/>
  <c r="DC64" i="4" s="1"/>
  <c r="DM64" i="4" s="1"/>
  <c r="AT64" i="4"/>
  <c r="BX64" i="4" s="1"/>
  <c r="BB63" i="4"/>
  <c r="CF63" i="4" s="1"/>
  <c r="DJ63" i="4" s="1"/>
  <c r="DT63" i="4" s="1"/>
  <c r="BA63" i="4"/>
  <c r="CE63" i="4" s="1"/>
  <c r="DI63" i="4" s="1"/>
  <c r="DS63" i="4" s="1"/>
  <c r="AZ63" i="4"/>
  <c r="CD63" i="4" s="1"/>
  <c r="AY63" i="4"/>
  <c r="CC63" i="4" s="1"/>
  <c r="DG63" i="4" s="1"/>
  <c r="DQ63" i="4" s="1"/>
  <c r="AX63" i="4"/>
  <c r="CB63" i="4" s="1"/>
  <c r="DF63" i="4" s="1"/>
  <c r="DP63" i="4" s="1"/>
  <c r="AW63" i="4"/>
  <c r="CA63" i="4" s="1"/>
  <c r="AV63" i="4"/>
  <c r="BZ63" i="4" s="1"/>
  <c r="AU63" i="4"/>
  <c r="BY63" i="4" s="1"/>
  <c r="DC63" i="4" s="1"/>
  <c r="DM63" i="4" s="1"/>
  <c r="AT63" i="4"/>
  <c r="BX63" i="4" s="1"/>
  <c r="BB62" i="4"/>
  <c r="CF62" i="4" s="1"/>
  <c r="DJ62" i="4" s="1"/>
  <c r="DT62" i="4" s="1"/>
  <c r="BA62" i="4"/>
  <c r="CE62" i="4" s="1"/>
  <c r="DI62" i="4" s="1"/>
  <c r="DS62" i="4" s="1"/>
  <c r="AZ62" i="4"/>
  <c r="CD62" i="4" s="1"/>
  <c r="AY62" i="4"/>
  <c r="CC62" i="4" s="1"/>
  <c r="DG62" i="4" s="1"/>
  <c r="DQ62" i="4" s="1"/>
  <c r="AX62" i="4"/>
  <c r="CB62" i="4" s="1"/>
  <c r="DF62" i="4" s="1"/>
  <c r="DP62" i="4" s="1"/>
  <c r="AW62" i="4"/>
  <c r="CA62" i="4" s="1"/>
  <c r="AV62" i="4"/>
  <c r="BZ62" i="4" s="1"/>
  <c r="DD62" i="4" s="1"/>
  <c r="DN62" i="4" s="1"/>
  <c r="AU62" i="4"/>
  <c r="BY62" i="4" s="1"/>
  <c r="DC62" i="4" s="1"/>
  <c r="DM62" i="4" s="1"/>
  <c r="AT62" i="4"/>
  <c r="BX62" i="4" s="1"/>
  <c r="BB61" i="4"/>
  <c r="CF61" i="4" s="1"/>
  <c r="BA61" i="4"/>
  <c r="CE61" i="4" s="1"/>
  <c r="AZ61" i="4"/>
  <c r="CD61" i="4" s="1"/>
  <c r="AY61" i="4"/>
  <c r="CC61" i="4" s="1"/>
  <c r="AX61" i="4"/>
  <c r="CB61" i="4" s="1"/>
  <c r="AW61" i="4"/>
  <c r="CA61" i="4" s="1"/>
  <c r="AV61" i="4"/>
  <c r="BZ61" i="4" s="1"/>
  <c r="DD61" i="4" s="1"/>
  <c r="DN61" i="4" s="1"/>
  <c r="AU61" i="4"/>
  <c r="BY61" i="4" s="1"/>
  <c r="AT61" i="4"/>
  <c r="BX61" i="4" s="1"/>
  <c r="BB60" i="4"/>
  <c r="CF60" i="4" s="1"/>
  <c r="BA60" i="4"/>
  <c r="CE60" i="4" s="1"/>
  <c r="AZ60" i="4"/>
  <c r="CD60" i="4" s="1"/>
  <c r="AY60" i="4"/>
  <c r="CC60" i="4" s="1"/>
  <c r="DG60" i="4" s="1"/>
  <c r="DQ60" i="4" s="1"/>
  <c r="AX60" i="4"/>
  <c r="CB60" i="4" s="1"/>
  <c r="AW60" i="4"/>
  <c r="CA60" i="4" s="1"/>
  <c r="AV60" i="4"/>
  <c r="BZ60" i="4" s="1"/>
  <c r="DD60" i="4" s="1"/>
  <c r="DN60" i="4" s="1"/>
  <c r="AU60" i="4"/>
  <c r="BY60" i="4" s="1"/>
  <c r="AT60" i="4"/>
  <c r="BX60" i="4" s="1"/>
  <c r="BB59" i="4"/>
  <c r="CF59" i="4" s="1"/>
  <c r="BA59" i="4"/>
  <c r="CE59" i="4" s="1"/>
  <c r="AZ59" i="4"/>
  <c r="CD59" i="4" s="1"/>
  <c r="AY59" i="4"/>
  <c r="CC59" i="4" s="1"/>
  <c r="DG59" i="4" s="1"/>
  <c r="DQ59" i="4" s="1"/>
  <c r="AX59" i="4"/>
  <c r="CB59" i="4" s="1"/>
  <c r="AW59" i="4"/>
  <c r="CA59" i="4" s="1"/>
  <c r="AV59" i="4"/>
  <c r="BZ59" i="4" s="1"/>
  <c r="DD59" i="4" s="1"/>
  <c r="DN59" i="4" s="1"/>
  <c r="AU59" i="4"/>
  <c r="BY59" i="4" s="1"/>
  <c r="AT59" i="4"/>
  <c r="BX59" i="4" s="1"/>
  <c r="BB58" i="4"/>
  <c r="CF58" i="4" s="1"/>
  <c r="BA58" i="4"/>
  <c r="CE58" i="4" s="1"/>
  <c r="AZ58" i="4"/>
  <c r="CD58" i="4" s="1"/>
  <c r="AY58" i="4"/>
  <c r="CC58" i="4" s="1"/>
  <c r="DG58" i="4" s="1"/>
  <c r="DQ58" i="4" s="1"/>
  <c r="AX58" i="4"/>
  <c r="CB58" i="4" s="1"/>
  <c r="AW58" i="4"/>
  <c r="CA58" i="4" s="1"/>
  <c r="AV58" i="4"/>
  <c r="BZ58" i="4" s="1"/>
  <c r="DD58" i="4" s="1"/>
  <c r="DN58" i="4" s="1"/>
  <c r="AU58" i="4"/>
  <c r="BY58" i="4" s="1"/>
  <c r="AT58" i="4"/>
  <c r="BX58" i="4" s="1"/>
  <c r="BB57" i="4"/>
  <c r="CF57" i="4" s="1"/>
  <c r="BA57" i="4"/>
  <c r="CE57" i="4" s="1"/>
  <c r="AZ57" i="4"/>
  <c r="CD57" i="4" s="1"/>
  <c r="AY57" i="4"/>
  <c r="CC57" i="4" s="1"/>
  <c r="DG57" i="4" s="1"/>
  <c r="DQ57" i="4" s="1"/>
  <c r="AX57" i="4"/>
  <c r="CB57" i="4" s="1"/>
  <c r="AW57" i="4"/>
  <c r="CA57" i="4" s="1"/>
  <c r="AV57" i="4"/>
  <c r="BZ57" i="4" s="1"/>
  <c r="DD57" i="4" s="1"/>
  <c r="DN57" i="4" s="1"/>
  <c r="AU57" i="4"/>
  <c r="BY57" i="4" s="1"/>
  <c r="AT57" i="4"/>
  <c r="BX57" i="4" s="1"/>
  <c r="BB56" i="4"/>
  <c r="CF56" i="4" s="1"/>
  <c r="BA56" i="4"/>
  <c r="CE56" i="4" s="1"/>
  <c r="AZ56" i="4"/>
  <c r="CD56" i="4" s="1"/>
  <c r="AY56" i="4"/>
  <c r="CC56" i="4" s="1"/>
  <c r="DG56" i="4" s="1"/>
  <c r="DQ56" i="4" s="1"/>
  <c r="AX56" i="4"/>
  <c r="CB56" i="4" s="1"/>
  <c r="AW56" i="4"/>
  <c r="CA56" i="4" s="1"/>
  <c r="AV56" i="4"/>
  <c r="BZ56" i="4" s="1"/>
  <c r="DD56" i="4" s="1"/>
  <c r="DN56" i="4" s="1"/>
  <c r="AU56" i="4"/>
  <c r="BY56" i="4" s="1"/>
  <c r="AT56" i="4"/>
  <c r="BX56" i="4" s="1"/>
  <c r="BB55" i="4"/>
  <c r="CF55" i="4" s="1"/>
  <c r="BA55" i="4"/>
  <c r="CE55" i="4" s="1"/>
  <c r="AZ55" i="4"/>
  <c r="CD55" i="4" s="1"/>
  <c r="AY55" i="4"/>
  <c r="CC55" i="4" s="1"/>
  <c r="DG55" i="4" s="1"/>
  <c r="DQ55" i="4" s="1"/>
  <c r="AX55" i="4"/>
  <c r="CB55" i="4" s="1"/>
  <c r="AW55" i="4"/>
  <c r="CA55" i="4" s="1"/>
  <c r="AV55" i="4"/>
  <c r="BZ55" i="4" s="1"/>
  <c r="DD55" i="4" s="1"/>
  <c r="DN55" i="4" s="1"/>
  <c r="AU55" i="4"/>
  <c r="BY55" i="4" s="1"/>
  <c r="AT55" i="4"/>
  <c r="BX55" i="4" s="1"/>
  <c r="BB54" i="4"/>
  <c r="CF54" i="4" s="1"/>
  <c r="BA54" i="4"/>
  <c r="CE54" i="4" s="1"/>
  <c r="AZ54" i="4"/>
  <c r="CD54" i="4" s="1"/>
  <c r="AY54" i="4"/>
  <c r="CC54" i="4" s="1"/>
  <c r="DG54" i="4" s="1"/>
  <c r="DQ54" i="4" s="1"/>
  <c r="AX54" i="4"/>
  <c r="CB54" i="4" s="1"/>
  <c r="AW54" i="4"/>
  <c r="CA54" i="4" s="1"/>
  <c r="AV54" i="4"/>
  <c r="BZ54" i="4" s="1"/>
  <c r="DD54" i="4" s="1"/>
  <c r="DN54" i="4" s="1"/>
  <c r="AU54" i="4"/>
  <c r="BY54" i="4" s="1"/>
  <c r="AT54" i="4"/>
  <c r="BX54" i="4" s="1"/>
  <c r="BB53" i="4"/>
  <c r="CF53" i="4" s="1"/>
  <c r="DJ53" i="4" s="1"/>
  <c r="DT53" i="4" s="1"/>
  <c r="BA53" i="4"/>
  <c r="CE53" i="4" s="1"/>
  <c r="DI53" i="4" s="1"/>
  <c r="DS53" i="4" s="1"/>
  <c r="AZ53" i="4"/>
  <c r="CD53" i="4" s="1"/>
  <c r="DH53" i="4" s="1"/>
  <c r="DR53" i="4" s="1"/>
  <c r="AY53" i="4"/>
  <c r="CC53" i="4" s="1"/>
  <c r="DG53" i="4" s="1"/>
  <c r="DQ53" i="4" s="1"/>
  <c r="AX53" i="4"/>
  <c r="CB53" i="4" s="1"/>
  <c r="AW53" i="4"/>
  <c r="CA53" i="4" s="1"/>
  <c r="DE53" i="4" s="1"/>
  <c r="DO53" i="4" s="1"/>
  <c r="AV53" i="4"/>
  <c r="BZ53" i="4" s="1"/>
  <c r="DD53" i="4" s="1"/>
  <c r="DN53" i="4" s="1"/>
  <c r="AU53" i="4"/>
  <c r="BY53" i="4" s="1"/>
  <c r="DC53" i="4" s="1"/>
  <c r="DM53" i="4" s="1"/>
  <c r="AT53" i="4"/>
  <c r="BX53" i="4" s="1"/>
  <c r="BB52" i="4"/>
  <c r="CF52" i="4" s="1"/>
  <c r="DJ52" i="4" s="1"/>
  <c r="DT52" i="4" s="1"/>
  <c r="BA52" i="4"/>
  <c r="CE52" i="4" s="1"/>
  <c r="DI52" i="4" s="1"/>
  <c r="DS52" i="4" s="1"/>
  <c r="AZ52" i="4"/>
  <c r="CD52" i="4" s="1"/>
  <c r="AY52" i="4"/>
  <c r="CC52" i="4" s="1"/>
  <c r="AX52" i="4"/>
  <c r="CB52" i="4" s="1"/>
  <c r="AW52" i="4"/>
  <c r="CA52" i="4" s="1"/>
  <c r="DE52" i="4" s="1"/>
  <c r="DO52" i="4" s="1"/>
  <c r="AV52" i="4"/>
  <c r="BZ52" i="4" s="1"/>
  <c r="DD52" i="4" s="1"/>
  <c r="DN52" i="4" s="1"/>
  <c r="AU52" i="4"/>
  <c r="BY52" i="4" s="1"/>
  <c r="AT52" i="4"/>
  <c r="BX52" i="4" s="1"/>
  <c r="BB51" i="4"/>
  <c r="CF51" i="4" s="1"/>
  <c r="DJ51" i="4" s="1"/>
  <c r="DT51" i="4" s="1"/>
  <c r="BA51" i="4"/>
  <c r="CE51" i="4" s="1"/>
  <c r="DI51" i="4" s="1"/>
  <c r="DS51" i="4" s="1"/>
  <c r="AZ51" i="4"/>
  <c r="CD51" i="4" s="1"/>
  <c r="DH51" i="4" s="1"/>
  <c r="DR51" i="4" s="1"/>
  <c r="AY51" i="4"/>
  <c r="CC51" i="4" s="1"/>
  <c r="DG51" i="4" s="1"/>
  <c r="DQ51" i="4" s="1"/>
  <c r="AX51" i="4"/>
  <c r="CB51" i="4" s="1"/>
  <c r="DF51" i="4" s="1"/>
  <c r="DP51" i="4" s="1"/>
  <c r="AW51" i="4"/>
  <c r="CA51" i="4" s="1"/>
  <c r="DE51" i="4" s="1"/>
  <c r="DO51" i="4" s="1"/>
  <c r="AV51" i="4"/>
  <c r="BZ51" i="4" s="1"/>
  <c r="DD51" i="4" s="1"/>
  <c r="DN51" i="4" s="1"/>
  <c r="AU51" i="4"/>
  <c r="BY51" i="4" s="1"/>
  <c r="DC51" i="4" s="1"/>
  <c r="DM51" i="4" s="1"/>
  <c r="AT51" i="4"/>
  <c r="BX51" i="4" s="1"/>
  <c r="BB50" i="4"/>
  <c r="CF50" i="4" s="1"/>
  <c r="DJ50" i="4" s="1"/>
  <c r="DT50" i="4" s="1"/>
  <c r="BA50" i="4"/>
  <c r="CE50" i="4" s="1"/>
  <c r="DI50" i="4" s="1"/>
  <c r="DS50" i="4" s="1"/>
  <c r="AZ50" i="4"/>
  <c r="CD50" i="4" s="1"/>
  <c r="AY50" i="4"/>
  <c r="CC50" i="4" s="1"/>
  <c r="DG50" i="4" s="1"/>
  <c r="DQ50" i="4" s="1"/>
  <c r="AX50" i="4"/>
  <c r="CB50" i="4" s="1"/>
  <c r="DF50" i="4" s="1"/>
  <c r="DP50" i="4" s="1"/>
  <c r="AW50" i="4"/>
  <c r="CA50" i="4" s="1"/>
  <c r="DE50" i="4" s="1"/>
  <c r="DO50" i="4" s="1"/>
  <c r="AV50" i="4"/>
  <c r="BZ50" i="4" s="1"/>
  <c r="DD50" i="4" s="1"/>
  <c r="DN50" i="4" s="1"/>
  <c r="AU50" i="4"/>
  <c r="BY50" i="4" s="1"/>
  <c r="DC50" i="4" s="1"/>
  <c r="DM50" i="4" s="1"/>
  <c r="AT50" i="4"/>
  <c r="BX50" i="4" s="1"/>
  <c r="BB49" i="4"/>
  <c r="CF49" i="4" s="1"/>
  <c r="DJ49" i="4" s="1"/>
  <c r="DT49" i="4" s="1"/>
  <c r="BA49" i="4"/>
  <c r="CE49" i="4" s="1"/>
  <c r="DI49" i="4" s="1"/>
  <c r="DS49" i="4" s="1"/>
  <c r="AZ49" i="4"/>
  <c r="CD49" i="4" s="1"/>
  <c r="AY49" i="4"/>
  <c r="CC49" i="4" s="1"/>
  <c r="DG49" i="4" s="1"/>
  <c r="DQ49" i="4" s="1"/>
  <c r="AX49" i="4"/>
  <c r="CB49" i="4" s="1"/>
  <c r="DF49" i="4" s="1"/>
  <c r="DP49" i="4" s="1"/>
  <c r="AW49" i="4"/>
  <c r="CA49" i="4" s="1"/>
  <c r="DE49" i="4" s="1"/>
  <c r="DO49" i="4" s="1"/>
  <c r="AV49" i="4"/>
  <c r="BZ49" i="4" s="1"/>
  <c r="DD49" i="4" s="1"/>
  <c r="DN49" i="4" s="1"/>
  <c r="AU49" i="4"/>
  <c r="BY49" i="4" s="1"/>
  <c r="DC49" i="4" s="1"/>
  <c r="DM49" i="4" s="1"/>
  <c r="AT49" i="4"/>
  <c r="BX49" i="4" s="1"/>
  <c r="BB48" i="4"/>
  <c r="CF48" i="4" s="1"/>
  <c r="DJ48" i="4" s="1"/>
  <c r="DT48" i="4" s="1"/>
  <c r="BA48" i="4"/>
  <c r="CE48" i="4" s="1"/>
  <c r="DI48" i="4" s="1"/>
  <c r="DS48" i="4" s="1"/>
  <c r="AZ48" i="4"/>
  <c r="CD48" i="4" s="1"/>
  <c r="AY48" i="4"/>
  <c r="CC48" i="4" s="1"/>
  <c r="DG48" i="4" s="1"/>
  <c r="DQ48" i="4" s="1"/>
  <c r="AX48" i="4"/>
  <c r="CB48" i="4" s="1"/>
  <c r="DF48" i="4" s="1"/>
  <c r="DP48" i="4" s="1"/>
  <c r="AW48" i="4"/>
  <c r="CA48" i="4" s="1"/>
  <c r="AV48" i="4"/>
  <c r="BZ48" i="4" s="1"/>
  <c r="DD48" i="4" s="1"/>
  <c r="DN48" i="4" s="1"/>
  <c r="AU48" i="4"/>
  <c r="BY48" i="4" s="1"/>
  <c r="DC48" i="4" s="1"/>
  <c r="DM48" i="4" s="1"/>
  <c r="AT48" i="4"/>
  <c r="BX48" i="4" s="1"/>
  <c r="BB47" i="4"/>
  <c r="CF47" i="4" s="1"/>
  <c r="DJ47" i="4" s="1"/>
  <c r="DT47" i="4" s="1"/>
  <c r="BA47" i="4"/>
  <c r="CE47" i="4" s="1"/>
  <c r="DI47" i="4" s="1"/>
  <c r="DS47" i="4" s="1"/>
  <c r="AZ47" i="4"/>
  <c r="CD47" i="4" s="1"/>
  <c r="AY47" i="4"/>
  <c r="CC47" i="4" s="1"/>
  <c r="DG47" i="4" s="1"/>
  <c r="DQ47" i="4" s="1"/>
  <c r="AX47" i="4"/>
  <c r="CB47" i="4" s="1"/>
  <c r="DF47" i="4" s="1"/>
  <c r="DP47" i="4" s="1"/>
  <c r="AW47" i="4"/>
  <c r="CA47" i="4" s="1"/>
  <c r="DE47" i="4" s="1"/>
  <c r="DO47" i="4" s="1"/>
  <c r="AV47" i="4"/>
  <c r="BZ47" i="4" s="1"/>
  <c r="DD47" i="4" s="1"/>
  <c r="DN47" i="4" s="1"/>
  <c r="AU47" i="4"/>
  <c r="BY47" i="4" s="1"/>
  <c r="DC47" i="4" s="1"/>
  <c r="DM47" i="4" s="1"/>
  <c r="AT47" i="4"/>
  <c r="BX47" i="4" s="1"/>
  <c r="BB46" i="4"/>
  <c r="CF46" i="4" s="1"/>
  <c r="DJ46" i="4" s="1"/>
  <c r="DT46" i="4" s="1"/>
  <c r="BA46" i="4"/>
  <c r="CE46" i="4" s="1"/>
  <c r="DI46" i="4" s="1"/>
  <c r="DS46" i="4" s="1"/>
  <c r="AZ46" i="4"/>
  <c r="CD46" i="4" s="1"/>
  <c r="AY46" i="4"/>
  <c r="CC46" i="4" s="1"/>
  <c r="DG46" i="4" s="1"/>
  <c r="DQ46" i="4" s="1"/>
  <c r="AX46" i="4"/>
  <c r="CB46" i="4" s="1"/>
  <c r="AW46" i="4"/>
  <c r="CA46" i="4" s="1"/>
  <c r="DE46" i="4" s="1"/>
  <c r="DO46" i="4" s="1"/>
  <c r="AV46" i="4"/>
  <c r="BZ46" i="4" s="1"/>
  <c r="AU46" i="4"/>
  <c r="BY46" i="4" s="1"/>
  <c r="DC46" i="4" s="1"/>
  <c r="DM46" i="4" s="1"/>
  <c r="AT46" i="4"/>
  <c r="BX46" i="4" s="1"/>
  <c r="BB45" i="4"/>
  <c r="CF45" i="4" s="1"/>
  <c r="DJ45" i="4" s="1"/>
  <c r="DT45" i="4" s="1"/>
  <c r="BA45" i="4"/>
  <c r="CE45" i="4" s="1"/>
  <c r="DI45" i="4" s="1"/>
  <c r="DS45" i="4" s="1"/>
  <c r="AZ45" i="4"/>
  <c r="CD45" i="4" s="1"/>
  <c r="AY45" i="4"/>
  <c r="CC45" i="4" s="1"/>
  <c r="DG45" i="4" s="1"/>
  <c r="DQ45" i="4" s="1"/>
  <c r="AX45" i="4"/>
  <c r="CB45" i="4" s="1"/>
  <c r="DF45" i="4" s="1"/>
  <c r="DP45" i="4" s="1"/>
  <c r="AW45" i="4"/>
  <c r="CA45" i="4" s="1"/>
  <c r="DE45" i="4" s="1"/>
  <c r="DO45" i="4" s="1"/>
  <c r="AV45" i="4"/>
  <c r="BZ45" i="4" s="1"/>
  <c r="DD45" i="4" s="1"/>
  <c r="DN45" i="4" s="1"/>
  <c r="AU45" i="4"/>
  <c r="BY45" i="4" s="1"/>
  <c r="AT45" i="4"/>
  <c r="BX45" i="4" s="1"/>
  <c r="BB44" i="4"/>
  <c r="CF44" i="4" s="1"/>
  <c r="DJ44" i="4" s="1"/>
  <c r="DT44" i="4" s="1"/>
  <c r="BA44" i="4"/>
  <c r="CE44" i="4" s="1"/>
  <c r="DI44" i="4" s="1"/>
  <c r="DS44" i="4" s="1"/>
  <c r="AZ44" i="4"/>
  <c r="CD44" i="4" s="1"/>
  <c r="DH44" i="4" s="1"/>
  <c r="DR44" i="4" s="1"/>
  <c r="AY44" i="4"/>
  <c r="CC44" i="4" s="1"/>
  <c r="DG44" i="4" s="1"/>
  <c r="DQ44" i="4" s="1"/>
  <c r="AX44" i="4"/>
  <c r="CB44" i="4" s="1"/>
  <c r="AW44" i="4"/>
  <c r="CA44" i="4" s="1"/>
  <c r="DE44" i="4" s="1"/>
  <c r="DO44" i="4" s="1"/>
  <c r="AV44" i="4"/>
  <c r="BZ44" i="4" s="1"/>
  <c r="DD44" i="4" s="1"/>
  <c r="DN44" i="4" s="1"/>
  <c r="AU44" i="4"/>
  <c r="BY44" i="4" s="1"/>
  <c r="AT44" i="4"/>
  <c r="BX44" i="4" s="1"/>
  <c r="BB43" i="4"/>
  <c r="CF43" i="4" s="1"/>
  <c r="DJ43" i="4" s="1"/>
  <c r="DT43" i="4" s="1"/>
  <c r="BA43" i="4"/>
  <c r="CE43" i="4" s="1"/>
  <c r="DI43" i="4" s="1"/>
  <c r="DS43" i="4" s="1"/>
  <c r="AZ43" i="4"/>
  <c r="CD43" i="4" s="1"/>
  <c r="DH43" i="4" s="1"/>
  <c r="DR43" i="4" s="1"/>
  <c r="AY43" i="4"/>
  <c r="CC43" i="4" s="1"/>
  <c r="DG43" i="4" s="1"/>
  <c r="DQ43" i="4" s="1"/>
  <c r="AX43" i="4"/>
  <c r="CB43" i="4" s="1"/>
  <c r="DF43" i="4" s="1"/>
  <c r="DP43" i="4" s="1"/>
  <c r="AW43" i="4"/>
  <c r="CA43" i="4" s="1"/>
  <c r="DE43" i="4" s="1"/>
  <c r="DO43" i="4" s="1"/>
  <c r="AV43" i="4"/>
  <c r="BZ43" i="4" s="1"/>
  <c r="DD43" i="4" s="1"/>
  <c r="DN43" i="4" s="1"/>
  <c r="AU43" i="4"/>
  <c r="BY43" i="4" s="1"/>
  <c r="AT43" i="4"/>
  <c r="BX43" i="4" s="1"/>
  <c r="BB42" i="4"/>
  <c r="CF42" i="4" s="1"/>
  <c r="DJ42" i="4" s="1"/>
  <c r="DT42" i="4" s="1"/>
  <c r="BA42" i="4"/>
  <c r="CE42" i="4" s="1"/>
  <c r="DI42" i="4" s="1"/>
  <c r="DS42" i="4" s="1"/>
  <c r="AZ42" i="4"/>
  <c r="CD42" i="4" s="1"/>
  <c r="AY42" i="4"/>
  <c r="CC42" i="4" s="1"/>
  <c r="AX42" i="4"/>
  <c r="CB42" i="4" s="1"/>
  <c r="AW42" i="4"/>
  <c r="CA42" i="4" s="1"/>
  <c r="DE42" i="4" s="1"/>
  <c r="DO42" i="4" s="1"/>
  <c r="AV42" i="4"/>
  <c r="BZ42" i="4" s="1"/>
  <c r="DD42" i="4" s="1"/>
  <c r="DN42" i="4" s="1"/>
  <c r="AU42" i="4"/>
  <c r="BY42" i="4" s="1"/>
  <c r="AT42" i="4"/>
  <c r="BX42" i="4" s="1"/>
  <c r="BB41" i="4"/>
  <c r="CF41" i="4" s="1"/>
  <c r="DJ41" i="4" s="1"/>
  <c r="DT41" i="4" s="1"/>
  <c r="BA41" i="4"/>
  <c r="CE41" i="4" s="1"/>
  <c r="DI41" i="4" s="1"/>
  <c r="DS41" i="4" s="1"/>
  <c r="AZ41" i="4"/>
  <c r="CD41" i="4" s="1"/>
  <c r="AY41" i="4"/>
  <c r="CC41" i="4" s="1"/>
  <c r="AX41" i="4"/>
  <c r="CB41" i="4" s="1"/>
  <c r="AW41" i="4"/>
  <c r="CA41" i="4" s="1"/>
  <c r="AV41" i="4"/>
  <c r="BZ41" i="4" s="1"/>
  <c r="DD41" i="4" s="1"/>
  <c r="DN41" i="4" s="1"/>
  <c r="AU41" i="4"/>
  <c r="BY41" i="4" s="1"/>
  <c r="AT41" i="4"/>
  <c r="BX41" i="4" s="1"/>
  <c r="BB40" i="4"/>
  <c r="CF40" i="4" s="1"/>
  <c r="DJ40" i="4" s="1"/>
  <c r="DT40" i="4" s="1"/>
  <c r="BA40" i="4"/>
  <c r="CE40" i="4" s="1"/>
  <c r="DI40" i="4" s="1"/>
  <c r="DS40" i="4" s="1"/>
  <c r="AZ40" i="4"/>
  <c r="CD40" i="4" s="1"/>
  <c r="AY40" i="4"/>
  <c r="CC40" i="4" s="1"/>
  <c r="DG40" i="4" s="1"/>
  <c r="DQ40" i="4" s="1"/>
  <c r="AX40" i="4"/>
  <c r="CB40" i="4" s="1"/>
  <c r="DF40" i="4" s="1"/>
  <c r="DP40" i="4" s="1"/>
  <c r="AW40" i="4"/>
  <c r="CA40" i="4" s="1"/>
  <c r="AV40" i="4"/>
  <c r="BZ40" i="4" s="1"/>
  <c r="AU40" i="4"/>
  <c r="BY40" i="4" s="1"/>
  <c r="DC40" i="4" s="1"/>
  <c r="DM40" i="4" s="1"/>
  <c r="AT40" i="4"/>
  <c r="BX40" i="4" s="1"/>
  <c r="BB39" i="4"/>
  <c r="CF39" i="4" s="1"/>
  <c r="DJ39" i="4" s="1"/>
  <c r="DT39" i="4" s="1"/>
  <c r="BA39" i="4"/>
  <c r="CE39" i="4" s="1"/>
  <c r="DI39" i="4" s="1"/>
  <c r="DS39" i="4" s="1"/>
  <c r="AZ39" i="4"/>
  <c r="CD39" i="4" s="1"/>
  <c r="AY39" i="4"/>
  <c r="CC39" i="4" s="1"/>
  <c r="AX39" i="4"/>
  <c r="CB39" i="4" s="1"/>
  <c r="AW39" i="4"/>
  <c r="CA39" i="4" s="1"/>
  <c r="AV39" i="4"/>
  <c r="BZ39" i="4" s="1"/>
  <c r="AU39" i="4"/>
  <c r="BY39" i="4" s="1"/>
  <c r="AT39" i="4"/>
  <c r="BX39" i="4" s="1"/>
  <c r="BB38" i="4"/>
  <c r="CF38" i="4" s="1"/>
  <c r="BA38" i="4"/>
  <c r="CE38" i="4" s="1"/>
  <c r="AZ38" i="4"/>
  <c r="CD38" i="4" s="1"/>
  <c r="AY38" i="4"/>
  <c r="CC38" i="4" s="1"/>
  <c r="AX38" i="4"/>
  <c r="CB38" i="4" s="1"/>
  <c r="AW38" i="4"/>
  <c r="CA38" i="4" s="1"/>
  <c r="AV38" i="4"/>
  <c r="BZ38" i="4" s="1"/>
  <c r="DD38" i="4" s="1"/>
  <c r="DN38" i="4" s="1"/>
  <c r="AU38" i="4"/>
  <c r="BY38" i="4" s="1"/>
  <c r="DC38" i="4" s="1"/>
  <c r="DM38" i="4" s="1"/>
  <c r="AT38" i="4"/>
  <c r="BX38" i="4" s="1"/>
  <c r="BB37" i="4"/>
  <c r="CF37" i="4" s="1"/>
  <c r="DJ37" i="4" s="1"/>
  <c r="DT37" i="4" s="1"/>
  <c r="BA37" i="4"/>
  <c r="CE37" i="4" s="1"/>
  <c r="DI37" i="4" s="1"/>
  <c r="DS37" i="4" s="1"/>
  <c r="AZ37" i="4"/>
  <c r="CD37" i="4" s="1"/>
  <c r="DH37" i="4" s="1"/>
  <c r="DR37" i="4" s="1"/>
  <c r="AY37" i="4"/>
  <c r="CC37" i="4" s="1"/>
  <c r="AX37" i="4"/>
  <c r="CB37" i="4" s="1"/>
  <c r="AW37" i="4"/>
  <c r="CA37" i="4" s="1"/>
  <c r="DE37" i="4" s="1"/>
  <c r="DO37" i="4" s="1"/>
  <c r="AV37" i="4"/>
  <c r="BZ37" i="4" s="1"/>
  <c r="DD37" i="4" s="1"/>
  <c r="DN37" i="4" s="1"/>
  <c r="AU37" i="4"/>
  <c r="BY37" i="4" s="1"/>
  <c r="AT37" i="4"/>
  <c r="BX37" i="4" s="1"/>
  <c r="BB36" i="4"/>
  <c r="CF36" i="4" s="1"/>
  <c r="DJ36" i="4" s="1"/>
  <c r="DT36" i="4" s="1"/>
  <c r="BA36" i="4"/>
  <c r="CE36" i="4" s="1"/>
  <c r="DI36" i="4" s="1"/>
  <c r="DS36" i="4" s="1"/>
  <c r="AZ36" i="4"/>
  <c r="CD36" i="4" s="1"/>
  <c r="AY36" i="4"/>
  <c r="CC36" i="4" s="1"/>
  <c r="DG36" i="4" s="1"/>
  <c r="DQ36" i="4" s="1"/>
  <c r="AX36" i="4"/>
  <c r="CB36" i="4" s="1"/>
  <c r="DF36" i="4" s="1"/>
  <c r="DP36" i="4" s="1"/>
  <c r="AW36" i="4"/>
  <c r="CA36" i="4" s="1"/>
  <c r="DE36" i="4" s="1"/>
  <c r="DO36" i="4" s="1"/>
  <c r="AV36" i="4"/>
  <c r="BZ36" i="4" s="1"/>
  <c r="DD36" i="4" s="1"/>
  <c r="DN36" i="4" s="1"/>
  <c r="AU36" i="4"/>
  <c r="BY36" i="4" s="1"/>
  <c r="DC36" i="4" s="1"/>
  <c r="DM36" i="4" s="1"/>
  <c r="AT36" i="4"/>
  <c r="BX36" i="4" s="1"/>
  <c r="BB35" i="4"/>
  <c r="CF35" i="4" s="1"/>
  <c r="DJ35" i="4" s="1"/>
  <c r="DT35" i="4" s="1"/>
  <c r="BA35" i="4"/>
  <c r="CE35" i="4" s="1"/>
  <c r="DI35" i="4" s="1"/>
  <c r="DS35" i="4" s="1"/>
  <c r="AZ35" i="4"/>
  <c r="CD35" i="4" s="1"/>
  <c r="AY35" i="4"/>
  <c r="CC35" i="4" s="1"/>
  <c r="DG35" i="4" s="1"/>
  <c r="DQ35" i="4" s="1"/>
  <c r="AX35" i="4"/>
  <c r="CB35" i="4" s="1"/>
  <c r="AW35" i="4"/>
  <c r="CA35" i="4" s="1"/>
  <c r="DE35" i="4" s="1"/>
  <c r="DO35" i="4" s="1"/>
  <c r="AV35" i="4"/>
  <c r="BZ35" i="4" s="1"/>
  <c r="DD35" i="4" s="1"/>
  <c r="DN35" i="4" s="1"/>
  <c r="AU35" i="4"/>
  <c r="BY35" i="4" s="1"/>
  <c r="AT35" i="4"/>
  <c r="BX35" i="4" s="1"/>
  <c r="BB34" i="4"/>
  <c r="CF34" i="4" s="1"/>
  <c r="DJ34" i="4" s="1"/>
  <c r="DT34" i="4" s="1"/>
  <c r="BA34" i="4"/>
  <c r="CE34" i="4" s="1"/>
  <c r="DI34" i="4" s="1"/>
  <c r="DS34" i="4" s="1"/>
  <c r="AZ34" i="4"/>
  <c r="CD34" i="4" s="1"/>
  <c r="DH34" i="4" s="1"/>
  <c r="DR34" i="4" s="1"/>
  <c r="AY34" i="4"/>
  <c r="CC34" i="4" s="1"/>
  <c r="DG34" i="4" s="1"/>
  <c r="DQ34" i="4" s="1"/>
  <c r="AX34" i="4"/>
  <c r="CB34" i="4" s="1"/>
  <c r="AW34" i="4"/>
  <c r="CA34" i="4" s="1"/>
  <c r="DE34" i="4" s="1"/>
  <c r="DO34" i="4" s="1"/>
  <c r="AV34" i="4"/>
  <c r="BZ34" i="4" s="1"/>
  <c r="DD34" i="4" s="1"/>
  <c r="DN34" i="4" s="1"/>
  <c r="AU34" i="4"/>
  <c r="BY34" i="4" s="1"/>
  <c r="DC34" i="4" s="1"/>
  <c r="DM34" i="4" s="1"/>
  <c r="AT34" i="4"/>
  <c r="BX34" i="4" s="1"/>
  <c r="BB33" i="4"/>
  <c r="CF33" i="4" s="1"/>
  <c r="DJ33" i="4" s="1"/>
  <c r="DT33" i="4" s="1"/>
  <c r="BA33" i="4"/>
  <c r="CE33" i="4" s="1"/>
  <c r="DI33" i="4" s="1"/>
  <c r="DS33" i="4" s="1"/>
  <c r="AZ33" i="4"/>
  <c r="CD33" i="4" s="1"/>
  <c r="AY33" i="4"/>
  <c r="CC33" i="4" s="1"/>
  <c r="DG33" i="4" s="1"/>
  <c r="DQ33" i="4" s="1"/>
  <c r="AX33" i="4"/>
  <c r="CB33" i="4" s="1"/>
  <c r="DF33" i="4" s="1"/>
  <c r="DP33" i="4" s="1"/>
  <c r="AW33" i="4"/>
  <c r="CA33" i="4" s="1"/>
  <c r="DE33" i="4" s="1"/>
  <c r="DO33" i="4" s="1"/>
  <c r="AV33" i="4"/>
  <c r="BZ33" i="4" s="1"/>
  <c r="DD33" i="4" s="1"/>
  <c r="DN33" i="4" s="1"/>
  <c r="AU33" i="4"/>
  <c r="BY33" i="4" s="1"/>
  <c r="DC33" i="4" s="1"/>
  <c r="DM33" i="4" s="1"/>
  <c r="AT33" i="4"/>
  <c r="BX33" i="4" s="1"/>
  <c r="BB32" i="4"/>
  <c r="CF32" i="4" s="1"/>
  <c r="DJ32" i="4" s="1"/>
  <c r="DT32" i="4" s="1"/>
  <c r="BA32" i="4"/>
  <c r="CE32" i="4" s="1"/>
  <c r="DI32" i="4" s="1"/>
  <c r="DS32" i="4" s="1"/>
  <c r="AZ32" i="4"/>
  <c r="CD32" i="4" s="1"/>
  <c r="AY32" i="4"/>
  <c r="CC32" i="4" s="1"/>
  <c r="AX32" i="4"/>
  <c r="CB32" i="4" s="1"/>
  <c r="AW32" i="4"/>
  <c r="CA32" i="4" s="1"/>
  <c r="DE32" i="4" s="1"/>
  <c r="DO32" i="4" s="1"/>
  <c r="AV32" i="4"/>
  <c r="BZ32" i="4" s="1"/>
  <c r="DD32" i="4" s="1"/>
  <c r="DN32" i="4" s="1"/>
  <c r="AU32" i="4"/>
  <c r="BY32" i="4" s="1"/>
  <c r="AT32" i="4"/>
  <c r="BX32" i="4" s="1"/>
  <c r="BB31" i="4"/>
  <c r="CF31" i="4" s="1"/>
  <c r="DJ31" i="4" s="1"/>
  <c r="DT31" i="4" s="1"/>
  <c r="BA31" i="4"/>
  <c r="CE31" i="4" s="1"/>
  <c r="DI31" i="4" s="1"/>
  <c r="DS31" i="4" s="1"/>
  <c r="AZ31" i="4"/>
  <c r="CD31" i="4" s="1"/>
  <c r="AY31" i="4"/>
  <c r="CC31" i="4" s="1"/>
  <c r="AX31" i="4"/>
  <c r="CB31" i="4" s="1"/>
  <c r="DF31" i="4" s="1"/>
  <c r="DP31" i="4" s="1"/>
  <c r="AW31" i="4"/>
  <c r="CA31" i="4" s="1"/>
  <c r="DE31" i="4" s="1"/>
  <c r="DO31" i="4" s="1"/>
  <c r="AV31" i="4"/>
  <c r="BZ31" i="4" s="1"/>
  <c r="DD31" i="4" s="1"/>
  <c r="DN31" i="4" s="1"/>
  <c r="AU31" i="4"/>
  <c r="BY31" i="4" s="1"/>
  <c r="AT31" i="4"/>
  <c r="BX31" i="4" s="1"/>
  <c r="BB30" i="4"/>
  <c r="CF30" i="4" s="1"/>
  <c r="DJ30" i="4" s="1"/>
  <c r="DT30" i="4" s="1"/>
  <c r="BA30" i="4"/>
  <c r="CE30" i="4" s="1"/>
  <c r="DI30" i="4" s="1"/>
  <c r="DS30" i="4" s="1"/>
  <c r="AZ30" i="4"/>
  <c r="CD30" i="4" s="1"/>
  <c r="AY30" i="4"/>
  <c r="CC30" i="4" s="1"/>
  <c r="DG30" i="4" s="1"/>
  <c r="DQ30" i="4" s="1"/>
  <c r="AX30" i="4"/>
  <c r="CB30" i="4" s="1"/>
  <c r="AW30" i="4"/>
  <c r="CA30" i="4" s="1"/>
  <c r="DE30" i="4" s="1"/>
  <c r="DO30" i="4" s="1"/>
  <c r="AV30" i="4"/>
  <c r="BZ30" i="4" s="1"/>
  <c r="DD30" i="4" s="1"/>
  <c r="DN30" i="4" s="1"/>
  <c r="AU30" i="4"/>
  <c r="BY30" i="4" s="1"/>
  <c r="AT30" i="4"/>
  <c r="BX30" i="4" s="1"/>
  <c r="BB29" i="4"/>
  <c r="CF29" i="4" s="1"/>
  <c r="DJ29" i="4" s="1"/>
  <c r="DT29" i="4" s="1"/>
  <c r="BA29" i="4"/>
  <c r="CE29" i="4" s="1"/>
  <c r="DI29" i="4" s="1"/>
  <c r="DS29" i="4" s="1"/>
  <c r="AZ29" i="4"/>
  <c r="CD29" i="4" s="1"/>
  <c r="AY29" i="4"/>
  <c r="CC29" i="4" s="1"/>
  <c r="DG29" i="4" s="1"/>
  <c r="DQ29" i="4" s="1"/>
  <c r="AX29" i="4"/>
  <c r="CB29" i="4" s="1"/>
  <c r="AW29" i="4"/>
  <c r="CA29" i="4" s="1"/>
  <c r="DE29" i="4" s="1"/>
  <c r="DO29" i="4" s="1"/>
  <c r="AV29" i="4"/>
  <c r="BZ29" i="4" s="1"/>
  <c r="DD29" i="4" s="1"/>
  <c r="DN29" i="4" s="1"/>
  <c r="AU29" i="4"/>
  <c r="BY29" i="4" s="1"/>
  <c r="AT29" i="4"/>
  <c r="BX29" i="4" s="1"/>
  <c r="BB28" i="4"/>
  <c r="CF28" i="4" s="1"/>
  <c r="DJ28" i="4" s="1"/>
  <c r="DT28" i="4" s="1"/>
  <c r="BA28" i="4"/>
  <c r="CE28" i="4" s="1"/>
  <c r="DI28" i="4" s="1"/>
  <c r="DS28" i="4" s="1"/>
  <c r="AZ28" i="4"/>
  <c r="CD28" i="4" s="1"/>
  <c r="AY28" i="4"/>
  <c r="CC28" i="4" s="1"/>
  <c r="AX28" i="4"/>
  <c r="CB28" i="4" s="1"/>
  <c r="DF28" i="4" s="1"/>
  <c r="DP28" i="4" s="1"/>
  <c r="AW28" i="4"/>
  <c r="CA28" i="4" s="1"/>
  <c r="DE28" i="4" s="1"/>
  <c r="DO28" i="4" s="1"/>
  <c r="AV28" i="4"/>
  <c r="BZ28" i="4" s="1"/>
  <c r="DD28" i="4" s="1"/>
  <c r="DN28" i="4" s="1"/>
  <c r="AU28" i="4"/>
  <c r="BY28" i="4" s="1"/>
  <c r="AT28" i="4"/>
  <c r="BX28" i="4" s="1"/>
  <c r="BB27" i="4"/>
  <c r="CF27" i="4" s="1"/>
  <c r="BA27" i="4"/>
  <c r="CE27" i="4" s="1"/>
  <c r="AZ27" i="4"/>
  <c r="CD27" i="4" s="1"/>
  <c r="AY27" i="4"/>
  <c r="CC27" i="4" s="1"/>
  <c r="DG27" i="4" s="1"/>
  <c r="DQ27" i="4" s="1"/>
  <c r="AX27" i="4"/>
  <c r="CB27" i="4" s="1"/>
  <c r="DF27" i="4" s="1"/>
  <c r="DP27" i="4" s="1"/>
  <c r="AW27" i="4"/>
  <c r="CA27" i="4" s="1"/>
  <c r="AV27" i="4"/>
  <c r="BZ27" i="4" s="1"/>
  <c r="DD27" i="4" s="1"/>
  <c r="DN27" i="4" s="1"/>
  <c r="AU27" i="4"/>
  <c r="BY27" i="4" s="1"/>
  <c r="AT27" i="4"/>
  <c r="BX27" i="4" s="1"/>
  <c r="BB26" i="4"/>
  <c r="CF26" i="4" s="1"/>
  <c r="DJ26" i="4" s="1"/>
  <c r="DT26" i="4" s="1"/>
  <c r="BA26" i="4"/>
  <c r="CE26" i="4" s="1"/>
  <c r="DI26" i="4" s="1"/>
  <c r="DS26" i="4" s="1"/>
  <c r="AZ26" i="4"/>
  <c r="CD26" i="4" s="1"/>
  <c r="AY26" i="4"/>
  <c r="CC26" i="4" s="1"/>
  <c r="DG26" i="4" s="1"/>
  <c r="DQ26" i="4" s="1"/>
  <c r="AX26" i="4"/>
  <c r="CB26" i="4" s="1"/>
  <c r="AW26" i="4"/>
  <c r="CA26" i="4" s="1"/>
  <c r="DE26" i="4" s="1"/>
  <c r="DO26" i="4" s="1"/>
  <c r="AV26" i="4"/>
  <c r="BZ26" i="4" s="1"/>
  <c r="DD26" i="4" s="1"/>
  <c r="DN26" i="4" s="1"/>
  <c r="AU26" i="4"/>
  <c r="BY26" i="4" s="1"/>
  <c r="AT26" i="4"/>
  <c r="BX26" i="4" s="1"/>
  <c r="BB25" i="4"/>
  <c r="CF25" i="4" s="1"/>
  <c r="DJ25" i="4" s="1"/>
  <c r="DT25" i="4" s="1"/>
  <c r="BA25" i="4"/>
  <c r="CE25" i="4" s="1"/>
  <c r="DI25" i="4" s="1"/>
  <c r="DS25" i="4" s="1"/>
  <c r="AZ25" i="4"/>
  <c r="CD25" i="4" s="1"/>
  <c r="AY25" i="4"/>
  <c r="CC25" i="4" s="1"/>
  <c r="DG25" i="4" s="1"/>
  <c r="DQ25" i="4" s="1"/>
  <c r="AX25" i="4"/>
  <c r="CB25" i="4" s="1"/>
  <c r="DF25" i="4" s="1"/>
  <c r="DP25" i="4" s="1"/>
  <c r="AW25" i="4"/>
  <c r="CA25" i="4" s="1"/>
  <c r="DE25" i="4" s="1"/>
  <c r="DO25" i="4" s="1"/>
  <c r="AV25" i="4"/>
  <c r="BZ25" i="4" s="1"/>
  <c r="DD25" i="4" s="1"/>
  <c r="DN25" i="4" s="1"/>
  <c r="AU25" i="4"/>
  <c r="BY25" i="4" s="1"/>
  <c r="DC25" i="4" s="1"/>
  <c r="DM25" i="4" s="1"/>
  <c r="AT25" i="4"/>
  <c r="BX25" i="4" s="1"/>
  <c r="BB24" i="4"/>
  <c r="CF24" i="4" s="1"/>
  <c r="DJ24" i="4" s="1"/>
  <c r="DT24" i="4" s="1"/>
  <c r="BA24" i="4"/>
  <c r="CE24" i="4" s="1"/>
  <c r="DI24" i="4" s="1"/>
  <c r="DS24" i="4" s="1"/>
  <c r="AZ24" i="4"/>
  <c r="CD24" i="4" s="1"/>
  <c r="AY24" i="4"/>
  <c r="CC24" i="4" s="1"/>
  <c r="DG24" i="4" s="1"/>
  <c r="DQ24" i="4" s="1"/>
  <c r="AX24" i="4"/>
  <c r="CB24" i="4" s="1"/>
  <c r="AW24" i="4"/>
  <c r="CA24" i="4" s="1"/>
  <c r="DE24" i="4" s="1"/>
  <c r="DO24" i="4" s="1"/>
  <c r="AV24" i="4"/>
  <c r="BZ24" i="4" s="1"/>
  <c r="DD24" i="4" s="1"/>
  <c r="DN24" i="4" s="1"/>
  <c r="AU24" i="4"/>
  <c r="BY24" i="4" s="1"/>
  <c r="DC24" i="4" s="1"/>
  <c r="DM24" i="4" s="1"/>
  <c r="AT24" i="4"/>
  <c r="BX24" i="4" s="1"/>
  <c r="BB23" i="4"/>
  <c r="CF23" i="4" s="1"/>
  <c r="DJ23" i="4" s="1"/>
  <c r="DT23" i="4" s="1"/>
  <c r="BA23" i="4"/>
  <c r="CE23" i="4" s="1"/>
  <c r="DI23" i="4" s="1"/>
  <c r="DS23" i="4" s="1"/>
  <c r="AZ23" i="4"/>
  <c r="CD23" i="4" s="1"/>
  <c r="AY23" i="4"/>
  <c r="CC23" i="4" s="1"/>
  <c r="DG23" i="4" s="1"/>
  <c r="DQ23" i="4" s="1"/>
  <c r="AX23" i="4"/>
  <c r="CB23" i="4" s="1"/>
  <c r="AW23" i="4"/>
  <c r="CA23" i="4" s="1"/>
  <c r="DE23" i="4" s="1"/>
  <c r="DO23" i="4" s="1"/>
  <c r="AV23" i="4"/>
  <c r="BZ23" i="4" s="1"/>
  <c r="DD23" i="4" s="1"/>
  <c r="DN23" i="4" s="1"/>
  <c r="AU23" i="4"/>
  <c r="BY23" i="4" s="1"/>
  <c r="AT23" i="4"/>
  <c r="BX23" i="4" s="1"/>
  <c r="BB22" i="4"/>
  <c r="CF22" i="4" s="1"/>
  <c r="DJ22" i="4" s="1"/>
  <c r="DT22" i="4" s="1"/>
  <c r="BA22" i="4"/>
  <c r="CE22" i="4" s="1"/>
  <c r="DI22" i="4" s="1"/>
  <c r="DS22" i="4" s="1"/>
  <c r="AZ22" i="4"/>
  <c r="CD22" i="4" s="1"/>
  <c r="AY22" i="4"/>
  <c r="CC22" i="4" s="1"/>
  <c r="AX22" i="4"/>
  <c r="CB22" i="4" s="1"/>
  <c r="AW22" i="4"/>
  <c r="CA22" i="4" s="1"/>
  <c r="DE22" i="4" s="1"/>
  <c r="DO22" i="4" s="1"/>
  <c r="AV22" i="4"/>
  <c r="BZ22" i="4" s="1"/>
  <c r="DD22" i="4" s="1"/>
  <c r="DN22" i="4" s="1"/>
  <c r="AU22" i="4"/>
  <c r="BY22" i="4" s="1"/>
  <c r="AT22" i="4"/>
  <c r="BX22" i="4" s="1"/>
  <c r="BB21" i="4"/>
  <c r="CF21" i="4" s="1"/>
  <c r="DJ21" i="4" s="1"/>
  <c r="DT21" i="4" s="1"/>
  <c r="BA21" i="4"/>
  <c r="CE21" i="4" s="1"/>
  <c r="DI21" i="4" s="1"/>
  <c r="DS21" i="4" s="1"/>
  <c r="AZ21" i="4"/>
  <c r="CD21" i="4" s="1"/>
  <c r="AY21" i="4"/>
  <c r="CC21" i="4" s="1"/>
  <c r="DG21" i="4" s="1"/>
  <c r="DQ21" i="4" s="1"/>
  <c r="AX21" i="4"/>
  <c r="CB21" i="4" s="1"/>
  <c r="AW21" i="4"/>
  <c r="CA21" i="4" s="1"/>
  <c r="DE21" i="4" s="1"/>
  <c r="DO21" i="4" s="1"/>
  <c r="AV21" i="4"/>
  <c r="BZ21" i="4" s="1"/>
  <c r="DD21" i="4" s="1"/>
  <c r="DN21" i="4" s="1"/>
  <c r="AU21" i="4"/>
  <c r="BY21" i="4" s="1"/>
  <c r="AT21" i="4"/>
  <c r="BX21" i="4" s="1"/>
  <c r="BB20" i="4"/>
  <c r="CF20" i="4" s="1"/>
  <c r="DJ20" i="4" s="1"/>
  <c r="DT20" i="4" s="1"/>
  <c r="BA20" i="4"/>
  <c r="CE20" i="4" s="1"/>
  <c r="DI20" i="4" s="1"/>
  <c r="DS20" i="4" s="1"/>
  <c r="AZ20" i="4"/>
  <c r="CD20" i="4" s="1"/>
  <c r="DH20" i="4" s="1"/>
  <c r="DR20" i="4" s="1"/>
  <c r="AY20" i="4"/>
  <c r="CC20" i="4" s="1"/>
  <c r="AX20" i="4"/>
  <c r="CB20" i="4" s="1"/>
  <c r="DF20" i="4" s="1"/>
  <c r="DP20" i="4" s="1"/>
  <c r="AW20" i="4"/>
  <c r="CA20" i="4" s="1"/>
  <c r="DE20" i="4" s="1"/>
  <c r="DO20" i="4" s="1"/>
  <c r="AV20" i="4"/>
  <c r="BZ20" i="4" s="1"/>
  <c r="DD20" i="4" s="1"/>
  <c r="DN20" i="4" s="1"/>
  <c r="AU20" i="4"/>
  <c r="BY20" i="4" s="1"/>
  <c r="DC20" i="4" s="1"/>
  <c r="DM20" i="4" s="1"/>
  <c r="AT20" i="4"/>
  <c r="BX20" i="4" s="1"/>
  <c r="BB19" i="4"/>
  <c r="CF19" i="4" s="1"/>
  <c r="DJ19" i="4" s="1"/>
  <c r="DT19" i="4" s="1"/>
  <c r="BA19" i="4"/>
  <c r="CE19" i="4" s="1"/>
  <c r="DI19" i="4" s="1"/>
  <c r="DS19" i="4" s="1"/>
  <c r="AZ19" i="4"/>
  <c r="CD19" i="4" s="1"/>
  <c r="AY19" i="4"/>
  <c r="CC19" i="4" s="1"/>
  <c r="DG19" i="4" s="1"/>
  <c r="DQ19" i="4" s="1"/>
  <c r="AX19" i="4"/>
  <c r="CB19" i="4" s="1"/>
  <c r="AW19" i="4"/>
  <c r="CA19" i="4" s="1"/>
  <c r="DE19" i="4" s="1"/>
  <c r="DO19" i="4" s="1"/>
  <c r="AV19" i="4"/>
  <c r="BZ19" i="4" s="1"/>
  <c r="DD19" i="4" s="1"/>
  <c r="DN19" i="4" s="1"/>
  <c r="AU19" i="4"/>
  <c r="BY19" i="4" s="1"/>
  <c r="AT19" i="4"/>
  <c r="BX19" i="4" s="1"/>
  <c r="BB18" i="4"/>
  <c r="CF18" i="4" s="1"/>
  <c r="BA18" i="4"/>
  <c r="CE18" i="4" s="1"/>
  <c r="DI18" i="4" s="1"/>
  <c r="DS18" i="4" s="1"/>
  <c r="AZ18" i="4"/>
  <c r="CD18" i="4" s="1"/>
  <c r="AY18" i="4"/>
  <c r="CC18" i="4" s="1"/>
  <c r="AX18" i="4"/>
  <c r="CB18" i="4" s="1"/>
  <c r="AW18" i="4"/>
  <c r="CA18" i="4" s="1"/>
  <c r="AV18" i="4"/>
  <c r="BZ18" i="4" s="1"/>
  <c r="DD18" i="4" s="1"/>
  <c r="DN18" i="4" s="1"/>
  <c r="AU18" i="4"/>
  <c r="BY18" i="4" s="1"/>
  <c r="DC18" i="4" s="1"/>
  <c r="DM18" i="4" s="1"/>
  <c r="AT18" i="4"/>
  <c r="BX18" i="4" s="1"/>
  <c r="BB17" i="4"/>
  <c r="CF17" i="4" s="1"/>
  <c r="DJ17" i="4" s="1"/>
  <c r="DT17" i="4" s="1"/>
  <c r="BA17" i="4"/>
  <c r="CE17" i="4" s="1"/>
  <c r="DI17" i="4" s="1"/>
  <c r="DS17" i="4" s="1"/>
  <c r="AZ17" i="4"/>
  <c r="CD17" i="4" s="1"/>
  <c r="AY17" i="4"/>
  <c r="CC17" i="4" s="1"/>
  <c r="AX17" i="4"/>
  <c r="CB17" i="4" s="1"/>
  <c r="AW17" i="4"/>
  <c r="CA17" i="4" s="1"/>
  <c r="DE17" i="4" s="1"/>
  <c r="DO17" i="4" s="1"/>
  <c r="AV17" i="4"/>
  <c r="BZ17" i="4" s="1"/>
  <c r="DD17" i="4" s="1"/>
  <c r="DN17" i="4" s="1"/>
  <c r="AU17" i="4"/>
  <c r="BY17" i="4" s="1"/>
  <c r="AT17" i="4"/>
  <c r="BX17" i="4" s="1"/>
  <c r="BB16" i="4"/>
  <c r="CF16" i="4" s="1"/>
  <c r="DJ16" i="4" s="1"/>
  <c r="DT16" i="4" s="1"/>
  <c r="BA16" i="4"/>
  <c r="CE16" i="4" s="1"/>
  <c r="DI16" i="4" s="1"/>
  <c r="DS16" i="4" s="1"/>
  <c r="AZ16" i="4"/>
  <c r="CD16" i="4" s="1"/>
  <c r="AY16" i="4"/>
  <c r="CC16" i="4" s="1"/>
  <c r="AX16" i="4"/>
  <c r="CB16" i="4" s="1"/>
  <c r="AW16" i="4"/>
  <c r="CA16" i="4" s="1"/>
  <c r="DE16" i="4" s="1"/>
  <c r="DO16" i="4" s="1"/>
  <c r="AV16" i="4"/>
  <c r="BZ16" i="4" s="1"/>
  <c r="DD16" i="4" s="1"/>
  <c r="DN16" i="4" s="1"/>
  <c r="AU16" i="4"/>
  <c r="BY16" i="4" s="1"/>
  <c r="AT16" i="4"/>
  <c r="BX16" i="4" s="1"/>
  <c r="BB15" i="4"/>
  <c r="CF15" i="4" s="1"/>
  <c r="DJ15" i="4" s="1"/>
  <c r="DT15" i="4" s="1"/>
  <c r="BA15" i="4"/>
  <c r="CE15" i="4" s="1"/>
  <c r="DI15" i="4" s="1"/>
  <c r="DS15" i="4" s="1"/>
  <c r="AZ15" i="4"/>
  <c r="CD15" i="4" s="1"/>
  <c r="AY15" i="4"/>
  <c r="CC15" i="4" s="1"/>
  <c r="DG15" i="4" s="1"/>
  <c r="DQ15" i="4" s="1"/>
  <c r="AX15" i="4"/>
  <c r="CB15" i="4" s="1"/>
  <c r="AW15" i="4"/>
  <c r="CA15" i="4" s="1"/>
  <c r="DE15" i="4" s="1"/>
  <c r="DO15" i="4" s="1"/>
  <c r="AV15" i="4"/>
  <c r="BZ15" i="4" s="1"/>
  <c r="DD15" i="4" s="1"/>
  <c r="DN15" i="4" s="1"/>
  <c r="AU15" i="4"/>
  <c r="BY15" i="4" s="1"/>
  <c r="DC15" i="4" s="1"/>
  <c r="DM15" i="4" s="1"/>
  <c r="AT15" i="4"/>
  <c r="BX15" i="4" s="1"/>
  <c r="BB14" i="4"/>
  <c r="CF14" i="4" s="1"/>
  <c r="DJ14" i="4" s="1"/>
  <c r="DT14" i="4" s="1"/>
  <c r="BA14" i="4"/>
  <c r="CE14" i="4" s="1"/>
  <c r="DI14" i="4" s="1"/>
  <c r="DS14" i="4" s="1"/>
  <c r="AZ14" i="4"/>
  <c r="CD14" i="4" s="1"/>
  <c r="AY14" i="4"/>
  <c r="CC14" i="4" s="1"/>
  <c r="DG14" i="4" s="1"/>
  <c r="DQ14" i="4" s="1"/>
  <c r="AX14" i="4"/>
  <c r="CB14" i="4" s="1"/>
  <c r="AW14" i="4"/>
  <c r="CA14" i="4" s="1"/>
  <c r="DE14" i="4" s="1"/>
  <c r="DO14" i="4" s="1"/>
  <c r="AV14" i="4"/>
  <c r="BZ14" i="4" s="1"/>
  <c r="DD14" i="4" s="1"/>
  <c r="DN14" i="4" s="1"/>
  <c r="AU14" i="4"/>
  <c r="BY14" i="4" s="1"/>
  <c r="DC14" i="4" s="1"/>
  <c r="DM14" i="4" s="1"/>
  <c r="AT14" i="4"/>
  <c r="BX14" i="4" s="1"/>
  <c r="BB13" i="4"/>
  <c r="CF13" i="4" s="1"/>
  <c r="DJ13" i="4" s="1"/>
  <c r="DT13" i="4" s="1"/>
  <c r="BA13" i="4"/>
  <c r="CE13" i="4" s="1"/>
  <c r="DI13" i="4" s="1"/>
  <c r="DS13" i="4" s="1"/>
  <c r="AZ13" i="4"/>
  <c r="CD13" i="4" s="1"/>
  <c r="AY13" i="4"/>
  <c r="CC13" i="4" s="1"/>
  <c r="AX13" i="4"/>
  <c r="CB13" i="4" s="1"/>
  <c r="AW13" i="4"/>
  <c r="CA13" i="4" s="1"/>
  <c r="DE13" i="4" s="1"/>
  <c r="DO13" i="4" s="1"/>
  <c r="AV13" i="4"/>
  <c r="BZ13" i="4" s="1"/>
  <c r="DD13" i="4" s="1"/>
  <c r="DN13" i="4" s="1"/>
  <c r="AU13" i="4"/>
  <c r="BY13" i="4" s="1"/>
  <c r="AT13" i="4"/>
  <c r="BX13" i="4" s="1"/>
  <c r="BB12" i="4"/>
  <c r="CF12" i="4" s="1"/>
  <c r="DJ12" i="4" s="1"/>
  <c r="DT12" i="4" s="1"/>
  <c r="BA12" i="4"/>
  <c r="CE12" i="4" s="1"/>
  <c r="DI12" i="4" s="1"/>
  <c r="DS12" i="4" s="1"/>
  <c r="AZ12" i="4"/>
  <c r="CD12" i="4" s="1"/>
  <c r="AY12" i="4"/>
  <c r="CC12" i="4" s="1"/>
  <c r="AX12" i="4"/>
  <c r="CB12" i="4" s="1"/>
  <c r="AW12" i="4"/>
  <c r="CA12" i="4" s="1"/>
  <c r="AV12" i="4"/>
  <c r="BZ12" i="4" s="1"/>
  <c r="AU12" i="4"/>
  <c r="BY12" i="4" s="1"/>
  <c r="AT12" i="4"/>
  <c r="BX12" i="4" s="1"/>
  <c r="AU11" i="4"/>
  <c r="BY11" i="4" s="1"/>
  <c r="AV11" i="4"/>
  <c r="BZ11" i="4" s="1"/>
  <c r="AW11" i="4"/>
  <c r="CA11" i="4" s="1"/>
  <c r="DE11" i="4" s="1"/>
  <c r="DO11" i="4" s="1"/>
  <c r="AX11" i="4"/>
  <c r="CB11" i="4" s="1"/>
  <c r="AY11" i="4"/>
  <c r="CC11" i="4" s="1"/>
  <c r="AZ11" i="4"/>
  <c r="CD11" i="4" s="1"/>
  <c r="BA11" i="4"/>
  <c r="CE11" i="4" s="1"/>
  <c r="DI11" i="4" s="1"/>
  <c r="DS11" i="4" s="1"/>
  <c r="BB11" i="4"/>
  <c r="CF11" i="4" s="1"/>
  <c r="DJ11" i="4" s="1"/>
  <c r="DT11" i="4" s="1"/>
  <c r="AT11" i="4"/>
  <c r="BX11" i="4" s="1"/>
  <c r="DH39" i="4" l="1"/>
  <c r="DR39" i="4" s="1"/>
  <c r="DF32" i="4"/>
  <c r="DP32" i="4" s="1"/>
  <c r="DF29" i="4"/>
  <c r="DP29" i="4" s="1"/>
  <c r="DF14" i="4"/>
  <c r="DP14" i="4" s="1"/>
  <c r="DF46" i="4"/>
  <c r="DP46" i="4" s="1"/>
  <c r="CG21" i="4"/>
  <c r="DC21" i="4" s="1"/>
  <c r="DM21" i="4" s="1"/>
  <c r="DB21" i="4"/>
  <c r="DL21" i="4" s="1"/>
  <c r="CG25" i="4"/>
  <c r="DH25" i="4" s="1"/>
  <c r="DR25" i="4" s="1"/>
  <c r="DB25" i="4"/>
  <c r="DL25" i="4" s="1"/>
  <c r="CG29" i="4"/>
  <c r="DB29" i="4" s="1"/>
  <c r="DL29" i="4" s="1"/>
  <c r="CG33" i="4"/>
  <c r="DH33" i="4" s="1"/>
  <c r="DR33" i="4" s="1"/>
  <c r="DB33" i="4"/>
  <c r="DL33" i="4" s="1"/>
  <c r="CG37" i="4"/>
  <c r="DB37" i="4" s="1"/>
  <c r="DL37" i="4" s="1"/>
  <c r="CG41" i="4"/>
  <c r="DE41" i="4" s="1"/>
  <c r="DO41" i="4" s="1"/>
  <c r="CG45" i="4"/>
  <c r="DC45" i="4" s="1"/>
  <c r="DM45" i="4" s="1"/>
  <c r="DB45" i="4"/>
  <c r="DL45" i="4" s="1"/>
  <c r="CG49" i="4"/>
  <c r="DH49" i="4" s="1"/>
  <c r="DR49" i="4" s="1"/>
  <c r="DB49" i="4"/>
  <c r="DL49" i="4" s="1"/>
  <c r="CG53" i="4"/>
  <c r="DF53" i="4" s="1"/>
  <c r="DP53" i="4" s="1"/>
  <c r="DB53" i="4"/>
  <c r="DL53" i="4" s="1"/>
  <c r="CG57" i="4"/>
  <c r="DC57" i="4" s="1"/>
  <c r="DM57" i="4" s="1"/>
  <c r="DB57" i="4"/>
  <c r="DL57" i="4" s="1"/>
  <c r="CG61" i="4"/>
  <c r="DG61" i="4" s="1"/>
  <c r="DQ61" i="4" s="1"/>
  <c r="DB61" i="4"/>
  <c r="DL61" i="4" s="1"/>
  <c r="CG65" i="4"/>
  <c r="DE65" i="4" s="1"/>
  <c r="DO65" i="4" s="1"/>
  <c r="DB65" i="4"/>
  <c r="DL65" i="4" s="1"/>
  <c r="CG69" i="4"/>
  <c r="DJ69" i="4" s="1"/>
  <c r="DT69" i="4" s="1"/>
  <c r="DB69" i="4"/>
  <c r="DL69" i="4" s="1"/>
  <c r="CG12" i="4"/>
  <c r="DF12" i="4" s="1"/>
  <c r="DP12" i="4" s="1"/>
  <c r="CG16" i="4"/>
  <c r="DB16" i="4" s="1"/>
  <c r="DL16" i="4" s="1"/>
  <c r="CG20" i="4"/>
  <c r="DG20" i="4" s="1"/>
  <c r="DQ20" i="4" s="1"/>
  <c r="DB20" i="4"/>
  <c r="DL20" i="4" s="1"/>
  <c r="CG24" i="4"/>
  <c r="DB24" i="4" s="1"/>
  <c r="DL24" i="4" s="1"/>
  <c r="CG28" i="4"/>
  <c r="DB28" i="4" s="1"/>
  <c r="DL28" i="4" s="1"/>
  <c r="CG32" i="4"/>
  <c r="DB32" i="4" s="1"/>
  <c r="DL32" i="4" s="1"/>
  <c r="CG36" i="4"/>
  <c r="DH36" i="4" s="1"/>
  <c r="DR36" i="4" s="1"/>
  <c r="DB36" i="4"/>
  <c r="DL36" i="4" s="1"/>
  <c r="CG40" i="4"/>
  <c r="DD40" i="4" s="1"/>
  <c r="DN40" i="4" s="1"/>
  <c r="DB40" i="4"/>
  <c r="DL40" i="4" s="1"/>
  <c r="CG44" i="4"/>
  <c r="DC44" i="4" s="1"/>
  <c r="DM44" i="4" s="1"/>
  <c r="DB44" i="4"/>
  <c r="DL44" i="4" s="1"/>
  <c r="CG48" i="4"/>
  <c r="DE48" i="4" s="1"/>
  <c r="DO48" i="4" s="1"/>
  <c r="DB48" i="4"/>
  <c r="DL48" i="4" s="1"/>
  <c r="CG52" i="4"/>
  <c r="DC52" i="4" s="1"/>
  <c r="DM52" i="4" s="1"/>
  <c r="DB52" i="4"/>
  <c r="DL52" i="4" s="1"/>
  <c r="CG56" i="4"/>
  <c r="DC56" i="4" s="1"/>
  <c r="DM56" i="4" s="1"/>
  <c r="DB56" i="4"/>
  <c r="DL56" i="4" s="1"/>
  <c r="CG60" i="4"/>
  <c r="DC60" i="4" s="1"/>
  <c r="DM60" i="4" s="1"/>
  <c r="DB60" i="4"/>
  <c r="DL60" i="4" s="1"/>
  <c r="CG64" i="4"/>
  <c r="DE64" i="4" s="1"/>
  <c r="DO64" i="4" s="1"/>
  <c r="DB64" i="4"/>
  <c r="DL64" i="4" s="1"/>
  <c r="DB68" i="4"/>
  <c r="DL68" i="4" s="1"/>
  <c r="CG68" i="4"/>
  <c r="DF68" i="4" s="1"/>
  <c r="DP68" i="4" s="1"/>
  <c r="CG13" i="4"/>
  <c r="DB13" i="4" s="1"/>
  <c r="DL13" i="4" s="1"/>
  <c r="CG15" i="4"/>
  <c r="DB15" i="4" s="1"/>
  <c r="DL15" i="4" s="1"/>
  <c r="CG19" i="4"/>
  <c r="DB19" i="4" s="1"/>
  <c r="DL19" i="4" s="1"/>
  <c r="CG23" i="4"/>
  <c r="DB23" i="4" s="1"/>
  <c r="DL23" i="4" s="1"/>
  <c r="CG27" i="4"/>
  <c r="DJ27" i="4" s="1"/>
  <c r="DT27" i="4" s="1"/>
  <c r="CG31" i="4"/>
  <c r="DB31" i="4" s="1"/>
  <c r="DL31" i="4" s="1"/>
  <c r="CG35" i="4"/>
  <c r="DC35" i="4" s="1"/>
  <c r="DM35" i="4" s="1"/>
  <c r="DB35" i="4"/>
  <c r="DL35" i="4" s="1"/>
  <c r="CG39" i="4"/>
  <c r="DE39" i="4" s="1"/>
  <c r="DO39" i="4" s="1"/>
  <c r="CG43" i="4"/>
  <c r="DC43" i="4" s="1"/>
  <c r="DM43" i="4" s="1"/>
  <c r="DB43" i="4"/>
  <c r="DL43" i="4" s="1"/>
  <c r="CG47" i="4"/>
  <c r="DH47" i="4" s="1"/>
  <c r="DR47" i="4" s="1"/>
  <c r="DB47" i="4"/>
  <c r="DL47" i="4" s="1"/>
  <c r="CG51" i="4"/>
  <c r="DB51" i="4"/>
  <c r="DL51" i="4" s="1"/>
  <c r="DU51" i="4" s="1"/>
  <c r="DW51" i="4" s="1"/>
  <c r="CG55" i="4"/>
  <c r="DC55" i="4" s="1"/>
  <c r="DM55" i="4" s="1"/>
  <c r="DB55" i="4"/>
  <c r="DL55" i="4" s="1"/>
  <c r="CG59" i="4"/>
  <c r="DC59" i="4" s="1"/>
  <c r="DM59" i="4" s="1"/>
  <c r="DB59" i="4"/>
  <c r="DL59" i="4" s="1"/>
  <c r="CG63" i="4"/>
  <c r="DB63" i="4" s="1"/>
  <c r="DL63" i="4" s="1"/>
  <c r="CG67" i="4"/>
  <c r="DE67" i="4" s="1"/>
  <c r="DO67" i="4" s="1"/>
  <c r="DB67" i="4"/>
  <c r="DL67" i="4" s="1"/>
  <c r="CG17" i="4"/>
  <c r="DB17" i="4" s="1"/>
  <c r="DL17" i="4" s="1"/>
  <c r="CG11" i="4"/>
  <c r="DF11" i="4" s="1"/>
  <c r="DP11" i="4" s="1"/>
  <c r="CG14" i="4"/>
  <c r="DH14" i="4" s="1"/>
  <c r="DR14" i="4" s="1"/>
  <c r="DB14" i="4"/>
  <c r="DL14" i="4" s="1"/>
  <c r="CG18" i="4"/>
  <c r="DB18" i="4" s="1"/>
  <c r="DL18" i="4" s="1"/>
  <c r="CG22" i="4"/>
  <c r="DC22" i="4" s="1"/>
  <c r="DM22" i="4" s="1"/>
  <c r="DB22" i="4"/>
  <c r="DL22" i="4" s="1"/>
  <c r="CG26" i="4"/>
  <c r="DC26" i="4" s="1"/>
  <c r="DM26" i="4" s="1"/>
  <c r="DB26" i="4"/>
  <c r="DL26" i="4" s="1"/>
  <c r="CG30" i="4"/>
  <c r="DB30" i="4" s="1"/>
  <c r="DL30" i="4" s="1"/>
  <c r="CG34" i="4"/>
  <c r="DF34" i="4" s="1"/>
  <c r="DP34" i="4" s="1"/>
  <c r="DB34" i="4"/>
  <c r="DL34" i="4" s="1"/>
  <c r="CG38" i="4"/>
  <c r="DB38" i="4" s="1"/>
  <c r="DL38" i="4" s="1"/>
  <c r="CG42" i="4"/>
  <c r="DB42" i="4" s="1"/>
  <c r="DL42" i="4" s="1"/>
  <c r="CG46" i="4"/>
  <c r="DD46" i="4" s="1"/>
  <c r="DN46" i="4" s="1"/>
  <c r="DB46" i="4"/>
  <c r="DL46" i="4" s="1"/>
  <c r="CG50" i="4"/>
  <c r="DH50" i="4" s="1"/>
  <c r="DR50" i="4" s="1"/>
  <c r="DB50" i="4"/>
  <c r="DL50" i="4" s="1"/>
  <c r="CG54" i="4"/>
  <c r="DC54" i="4" s="1"/>
  <c r="DM54" i="4" s="1"/>
  <c r="DB54" i="4"/>
  <c r="DL54" i="4" s="1"/>
  <c r="CG58" i="4"/>
  <c r="DC58" i="4" s="1"/>
  <c r="DM58" i="4" s="1"/>
  <c r="DB58" i="4"/>
  <c r="DL58" i="4" s="1"/>
  <c r="CG62" i="4"/>
  <c r="DE62" i="4" s="1"/>
  <c r="DO62" i="4" s="1"/>
  <c r="DB62" i="4"/>
  <c r="DL62" i="4" s="1"/>
  <c r="CG66" i="4"/>
  <c r="DE66" i="4" s="1"/>
  <c r="DO66" i="4" s="1"/>
  <c r="DB66" i="4"/>
  <c r="DL66" i="4" s="1"/>
  <c r="DI56" i="4" l="1"/>
  <c r="DS56" i="4" s="1"/>
  <c r="DI58" i="4"/>
  <c r="DS58" i="4" s="1"/>
  <c r="DE68" i="4"/>
  <c r="DO68" i="4" s="1"/>
  <c r="DI59" i="4"/>
  <c r="DS59" i="4" s="1"/>
  <c r="DI55" i="4"/>
  <c r="DS55" i="4" s="1"/>
  <c r="DI57" i="4"/>
  <c r="DS57" i="4" s="1"/>
  <c r="DE63" i="4"/>
  <c r="DO63" i="4" s="1"/>
  <c r="DG31" i="4"/>
  <c r="DQ31" i="4" s="1"/>
  <c r="DI54" i="4"/>
  <c r="DS54" i="4" s="1"/>
  <c r="DI38" i="4"/>
  <c r="DS38" i="4" s="1"/>
  <c r="DI60" i="4"/>
  <c r="DS60" i="4" s="1"/>
  <c r="DI27" i="4"/>
  <c r="DS27" i="4" s="1"/>
  <c r="DI61" i="4"/>
  <c r="DS61" i="4" s="1"/>
  <c r="DJ38" i="4"/>
  <c r="DT38" i="4" s="1"/>
  <c r="DJ18" i="4"/>
  <c r="DT18" i="4" s="1"/>
  <c r="DJ56" i="4"/>
  <c r="DT56" i="4" s="1"/>
  <c r="DJ59" i="4"/>
  <c r="DT59" i="4" s="1"/>
  <c r="DJ58" i="4"/>
  <c r="DT58" i="4" s="1"/>
  <c r="DJ57" i="4"/>
  <c r="DT57" i="4" s="1"/>
  <c r="DJ55" i="4"/>
  <c r="DT55" i="4" s="1"/>
  <c r="DJ54" i="4"/>
  <c r="DT54" i="4" s="1"/>
  <c r="DJ60" i="4"/>
  <c r="DT60" i="4" s="1"/>
  <c r="DJ61" i="4"/>
  <c r="DT61" i="4" s="1"/>
  <c r="DH56" i="4"/>
  <c r="DR56" i="4" s="1"/>
  <c r="DH61" i="4"/>
  <c r="DR61" i="4" s="1"/>
  <c r="DH16" i="4"/>
  <c r="DR16" i="4" s="1"/>
  <c r="DH66" i="4"/>
  <c r="DR66" i="4" s="1"/>
  <c r="DH23" i="4"/>
  <c r="DR23" i="4" s="1"/>
  <c r="DH30" i="4"/>
  <c r="DR30" i="4" s="1"/>
  <c r="DH52" i="4"/>
  <c r="DR52" i="4" s="1"/>
  <c r="DH32" i="4"/>
  <c r="DR32" i="4" s="1"/>
  <c r="DH12" i="4"/>
  <c r="DR12" i="4" s="1"/>
  <c r="DH29" i="4"/>
  <c r="DR29" i="4" s="1"/>
  <c r="DH59" i="4"/>
  <c r="DR59" i="4" s="1"/>
  <c r="DH35" i="4"/>
  <c r="DR35" i="4" s="1"/>
  <c r="DH19" i="4"/>
  <c r="DR19" i="4" s="1"/>
  <c r="DH41" i="4"/>
  <c r="DR41" i="4" s="1"/>
  <c r="DH62" i="4"/>
  <c r="DR62" i="4" s="1"/>
  <c r="DU62" i="4" s="1"/>
  <c r="DW62" i="4" s="1"/>
  <c r="DH46" i="4"/>
  <c r="DR46" i="4" s="1"/>
  <c r="DU46" i="4" s="1"/>
  <c r="DW46" i="4" s="1"/>
  <c r="DH26" i="4"/>
  <c r="DR26" i="4" s="1"/>
  <c r="DH63" i="4"/>
  <c r="DR63" i="4" s="1"/>
  <c r="DH68" i="4"/>
  <c r="DR68" i="4" s="1"/>
  <c r="DH48" i="4"/>
  <c r="DR48" i="4" s="1"/>
  <c r="DU48" i="4" s="1"/>
  <c r="DW48" i="4" s="1"/>
  <c r="DH28" i="4"/>
  <c r="DR28" i="4" s="1"/>
  <c r="DH11" i="4"/>
  <c r="DR11" i="4" s="1"/>
  <c r="DH13" i="4"/>
  <c r="DR13" i="4" s="1"/>
  <c r="DH55" i="4"/>
  <c r="DR55" i="4" s="1"/>
  <c r="DH31" i="4"/>
  <c r="DR31" i="4" s="1"/>
  <c r="DH15" i="4"/>
  <c r="DR15" i="4" s="1"/>
  <c r="DH58" i="4"/>
  <c r="DR58" i="4" s="1"/>
  <c r="DH42" i="4"/>
  <c r="DR42" i="4" s="1"/>
  <c r="DH22" i="4"/>
  <c r="DR22" i="4" s="1"/>
  <c r="DH45" i="4"/>
  <c r="DR45" i="4" s="1"/>
  <c r="DU45" i="4" s="1"/>
  <c r="DW45" i="4" s="1"/>
  <c r="DH60" i="4"/>
  <c r="DR60" i="4" s="1"/>
  <c r="DH40" i="4"/>
  <c r="DR40" i="4" s="1"/>
  <c r="DH24" i="4"/>
  <c r="DR24" i="4" s="1"/>
  <c r="DH57" i="4"/>
  <c r="DR57" i="4" s="1"/>
  <c r="DH67" i="4"/>
  <c r="DR67" i="4" s="1"/>
  <c r="DH27" i="4"/>
  <c r="DR27" i="4" s="1"/>
  <c r="DH65" i="4"/>
  <c r="DR65" i="4" s="1"/>
  <c r="DH17" i="4"/>
  <c r="DR17" i="4" s="1"/>
  <c r="DH54" i="4"/>
  <c r="DR54" i="4" s="1"/>
  <c r="DH38" i="4"/>
  <c r="DR38" i="4" s="1"/>
  <c r="DH18" i="4"/>
  <c r="DR18" i="4" s="1"/>
  <c r="DH21" i="4"/>
  <c r="DR21" i="4" s="1"/>
  <c r="DG52" i="4"/>
  <c r="DQ52" i="4" s="1"/>
  <c r="DG17" i="4"/>
  <c r="DQ17" i="4" s="1"/>
  <c r="DG16" i="4"/>
  <c r="DQ16" i="4" s="1"/>
  <c r="DU20" i="4"/>
  <c r="DW20" i="4" s="1"/>
  <c r="DG65" i="4"/>
  <c r="DQ65" i="4" s="1"/>
  <c r="DG13" i="4"/>
  <c r="DQ13" i="4" s="1"/>
  <c r="DG32" i="4"/>
  <c r="DQ32" i="4" s="1"/>
  <c r="DG12" i="4"/>
  <c r="DQ12" i="4" s="1"/>
  <c r="DG42" i="4"/>
  <c r="DQ42" i="4" s="1"/>
  <c r="DG41" i="4"/>
  <c r="DQ41" i="4" s="1"/>
  <c r="DG38" i="4"/>
  <c r="DQ38" i="4" s="1"/>
  <c r="DG28" i="4"/>
  <c r="DQ28" i="4" s="1"/>
  <c r="DG22" i="4"/>
  <c r="DQ22" i="4" s="1"/>
  <c r="DG18" i="4"/>
  <c r="DQ18" i="4" s="1"/>
  <c r="DG37" i="4"/>
  <c r="DQ37" i="4" s="1"/>
  <c r="DG68" i="4"/>
  <c r="DQ68" i="4" s="1"/>
  <c r="DG39" i="4"/>
  <c r="DQ39" i="4" s="1"/>
  <c r="DG11" i="4"/>
  <c r="DQ11" i="4" s="1"/>
  <c r="DF41" i="4"/>
  <c r="DP41" i="4" s="1"/>
  <c r="DF16" i="4"/>
  <c r="DP16" i="4" s="1"/>
  <c r="DF52" i="4"/>
  <c r="DP52" i="4" s="1"/>
  <c r="DF58" i="4"/>
  <c r="DP58" i="4" s="1"/>
  <c r="DF60" i="4"/>
  <c r="DP60" i="4" s="1"/>
  <c r="DF38" i="4"/>
  <c r="DP38" i="4" s="1"/>
  <c r="DF17" i="4"/>
  <c r="DP17" i="4" s="1"/>
  <c r="DF35" i="4"/>
  <c r="DP35" i="4" s="1"/>
  <c r="DU35" i="4" s="1"/>
  <c r="DW35" i="4" s="1"/>
  <c r="DF66" i="4"/>
  <c r="DP66" i="4" s="1"/>
  <c r="DF42" i="4"/>
  <c r="DP42" i="4" s="1"/>
  <c r="DF26" i="4"/>
  <c r="DP26" i="4" s="1"/>
  <c r="DF67" i="4"/>
  <c r="DP67" i="4" s="1"/>
  <c r="DF61" i="4"/>
  <c r="DP61" i="4" s="1"/>
  <c r="DF37" i="4"/>
  <c r="DP37" i="4" s="1"/>
  <c r="DF13" i="4"/>
  <c r="DP13" i="4" s="1"/>
  <c r="DF23" i="4"/>
  <c r="DP23" i="4" s="1"/>
  <c r="DF56" i="4"/>
  <c r="DP56" i="4" s="1"/>
  <c r="DF24" i="4"/>
  <c r="DP24" i="4" s="1"/>
  <c r="DF30" i="4"/>
  <c r="DP30" i="4" s="1"/>
  <c r="DF65" i="4"/>
  <c r="DP65" i="4" s="1"/>
  <c r="DU34" i="4"/>
  <c r="DW34" i="4" s="1"/>
  <c r="DF22" i="4"/>
  <c r="DP22" i="4" s="1"/>
  <c r="DF59" i="4"/>
  <c r="DP59" i="4" s="1"/>
  <c r="DF57" i="4"/>
  <c r="DP57" i="4" s="1"/>
  <c r="DF55" i="4"/>
  <c r="DP55" i="4" s="1"/>
  <c r="DF54" i="4"/>
  <c r="DP54" i="4" s="1"/>
  <c r="DF18" i="4"/>
  <c r="DP18" i="4" s="1"/>
  <c r="DF19" i="4"/>
  <c r="DP19" i="4" s="1"/>
  <c r="DF21" i="4"/>
  <c r="DP21" i="4" s="1"/>
  <c r="DF39" i="4"/>
  <c r="DP39" i="4" s="1"/>
  <c r="DF64" i="4"/>
  <c r="DP64" i="4" s="1"/>
  <c r="DF44" i="4"/>
  <c r="DP44" i="4" s="1"/>
  <c r="DU44" i="4" s="1"/>
  <c r="DW44" i="4" s="1"/>
  <c r="DF15" i="4"/>
  <c r="DP15" i="4" s="1"/>
  <c r="DE57" i="4"/>
  <c r="DO57" i="4" s="1"/>
  <c r="DE56" i="4"/>
  <c r="DO56" i="4" s="1"/>
  <c r="DE38" i="4"/>
  <c r="DO38" i="4" s="1"/>
  <c r="DE59" i="4"/>
  <c r="DO59" i="4" s="1"/>
  <c r="DE18" i="4"/>
  <c r="DO18" i="4" s="1"/>
  <c r="DE55" i="4"/>
  <c r="DO55" i="4" s="1"/>
  <c r="DE58" i="4"/>
  <c r="DO58" i="4" s="1"/>
  <c r="DE61" i="4"/>
  <c r="DO61" i="4" s="1"/>
  <c r="DE27" i="4"/>
  <c r="DO27" i="4" s="1"/>
  <c r="DE54" i="4"/>
  <c r="DO54" i="4" s="1"/>
  <c r="DE60" i="4"/>
  <c r="DO60" i="4" s="1"/>
  <c r="DC61" i="4"/>
  <c r="DM61" i="4" s="1"/>
  <c r="DC17" i="4"/>
  <c r="DM17" i="4" s="1"/>
  <c r="DC32" i="4"/>
  <c r="DM32" i="4" s="1"/>
  <c r="DC37" i="4"/>
  <c r="DM37" i="4" s="1"/>
  <c r="DC13" i="4"/>
  <c r="DM13" i="4" s="1"/>
  <c r="DC28" i="4"/>
  <c r="DM28" i="4" s="1"/>
  <c r="DC39" i="4"/>
  <c r="DM39" i="4" s="1"/>
  <c r="DC23" i="4"/>
  <c r="DM23" i="4" s="1"/>
  <c r="DU43" i="4"/>
  <c r="DW43" i="4" s="1"/>
  <c r="DC29" i="4"/>
  <c r="DM29" i="4" s="1"/>
  <c r="DU29" i="4" s="1"/>
  <c r="DW29" i="4" s="1"/>
  <c r="DC16" i="4"/>
  <c r="DM16" i="4" s="1"/>
  <c r="DC19" i="4"/>
  <c r="DM19" i="4" s="1"/>
  <c r="DC11" i="4"/>
  <c r="DM11" i="4" s="1"/>
  <c r="DC12" i="4"/>
  <c r="DM12" i="4" s="1"/>
  <c r="DC31" i="4"/>
  <c r="DM31" i="4" s="1"/>
  <c r="DC41" i="4"/>
  <c r="DM41" i="4" s="1"/>
  <c r="DC42" i="4"/>
  <c r="DM42" i="4" s="1"/>
  <c r="DC27" i="4"/>
  <c r="DM27" i="4" s="1"/>
  <c r="DC30" i="4"/>
  <c r="DM30" i="4" s="1"/>
  <c r="DB12" i="4"/>
  <c r="DL12" i="4" s="1"/>
  <c r="DB41" i="4"/>
  <c r="DL41" i="4" s="1"/>
  <c r="DB27" i="4"/>
  <c r="DL27" i="4" s="1"/>
  <c r="DB11" i="4"/>
  <c r="DL11" i="4" s="1"/>
  <c r="DE12" i="4"/>
  <c r="DO12" i="4" s="1"/>
  <c r="DD12" i="4"/>
  <c r="DN12" i="4" s="1"/>
  <c r="DD63" i="4"/>
  <c r="DN63" i="4" s="1"/>
  <c r="DD11" i="4"/>
  <c r="DN11" i="4" s="1"/>
  <c r="DE40" i="4"/>
  <c r="DO40" i="4" s="1"/>
  <c r="DD39" i="4"/>
  <c r="DN39" i="4" s="1"/>
  <c r="DB39" i="4"/>
  <c r="DL39" i="4" s="1"/>
  <c r="DU50" i="4"/>
  <c r="DW50" i="4" s="1"/>
  <c r="DU25" i="4"/>
  <c r="DV51" i="4"/>
  <c r="DX51" i="4" s="1"/>
  <c r="DZ51" i="4" s="1"/>
  <c r="DU49" i="4"/>
  <c r="DW49" i="4" s="1"/>
  <c r="DU53" i="4"/>
  <c r="DW53" i="4" s="1"/>
  <c r="DU36" i="4"/>
  <c r="DW36" i="4" s="1"/>
  <c r="DU14" i="4"/>
  <c r="DW14" i="4" s="1"/>
  <c r="DU52" i="4" l="1"/>
  <c r="DW52" i="4" s="1"/>
  <c r="DU63" i="4"/>
  <c r="DW63" i="4" s="1"/>
  <c r="DU58" i="4"/>
  <c r="DW58" i="4" s="1"/>
  <c r="DW25" i="4"/>
  <c r="DU61" i="4"/>
  <c r="DW61" i="4" s="1"/>
  <c r="DU15" i="4"/>
  <c r="DW15" i="4" s="1"/>
  <c r="DU21" i="4"/>
  <c r="DU67" i="4"/>
  <c r="DW67" i="4" s="1"/>
  <c r="DU26" i="4"/>
  <c r="DW26" i="4" s="1"/>
  <c r="DU68" i="4"/>
  <c r="DU30" i="4"/>
  <c r="DW30" i="4" s="1"/>
  <c r="DU31" i="4"/>
  <c r="DU28" i="4"/>
  <c r="DW28" i="4" s="1"/>
  <c r="DU22" i="4"/>
  <c r="DW22" i="4" s="1"/>
  <c r="DU24" i="4"/>
  <c r="DW24" i="4" s="1"/>
  <c r="DV34" i="4"/>
  <c r="DX34" i="4" s="1"/>
  <c r="DZ34" i="4" s="1"/>
  <c r="DU17" i="4"/>
  <c r="DW17" i="4" s="1"/>
  <c r="DU55" i="4"/>
  <c r="DV20" i="4"/>
  <c r="DX20" i="4" s="1"/>
  <c r="DZ20" i="4" s="1"/>
  <c r="DU16" i="4"/>
  <c r="DW16" i="4" s="1"/>
  <c r="DU32" i="4"/>
  <c r="DW32" i="4" s="1"/>
  <c r="DU60" i="4"/>
  <c r="DW60" i="4" s="1"/>
  <c r="DU56" i="4"/>
  <c r="DW56" i="4" s="1"/>
  <c r="DU27" i="4"/>
  <c r="DW27" i="4" s="1"/>
  <c r="DU42" i="4"/>
  <c r="DW42" i="4" s="1"/>
  <c r="DU57" i="4"/>
  <c r="DU54" i="4"/>
  <c r="DW54" i="4" s="1"/>
  <c r="DU18" i="4"/>
  <c r="DW18" i="4" s="1"/>
  <c r="DU13" i="4"/>
  <c r="DW13" i="4" s="1"/>
  <c r="DU19" i="4"/>
  <c r="DW19" i="4" s="1"/>
  <c r="DU59" i="4"/>
  <c r="DW59" i="4" s="1"/>
  <c r="DU41" i="4"/>
  <c r="DW41" i="4" s="1"/>
  <c r="DV44" i="4"/>
  <c r="DX44" i="4" s="1"/>
  <c r="DZ44" i="4" s="1"/>
  <c r="DV43" i="4"/>
  <c r="DX43" i="4" s="1"/>
  <c r="DZ43" i="4" s="1"/>
  <c r="DV35" i="4"/>
  <c r="DX35" i="4" s="1"/>
  <c r="DZ35" i="4" s="1"/>
  <c r="DV50" i="4"/>
  <c r="DX50" i="4" s="1"/>
  <c r="DZ50" i="4" s="1"/>
  <c r="DU11" i="4"/>
  <c r="DW11" i="4" s="1"/>
  <c r="DU65" i="4"/>
  <c r="DW65" i="4" s="1"/>
  <c r="DV25" i="4"/>
  <c r="DU66" i="4"/>
  <c r="DU40" i="4"/>
  <c r="DW40" i="4" s="1"/>
  <c r="DV45" i="4"/>
  <c r="DX45" i="4" s="1"/>
  <c r="DZ45" i="4" s="1"/>
  <c r="DU69" i="4"/>
  <c r="DW69" i="4" s="1"/>
  <c r="DU39" i="4"/>
  <c r="DW39" i="4" s="1"/>
  <c r="DU47" i="4"/>
  <c r="DW47" i="4" s="1"/>
  <c r="DU64" i="4"/>
  <c r="DV62" i="4"/>
  <c r="DX62" i="4" s="1"/>
  <c r="DZ62" i="4" s="1"/>
  <c r="DV48" i="4"/>
  <c r="DX48" i="4" s="1"/>
  <c r="DZ48" i="4" s="1"/>
  <c r="DV53" i="4"/>
  <c r="DX53" i="4" s="1"/>
  <c r="DZ53" i="4" s="1"/>
  <c r="DV49" i="4"/>
  <c r="DX49" i="4" s="1"/>
  <c r="DZ49" i="4" s="1"/>
  <c r="DV52" i="4"/>
  <c r="DX52" i="4" s="1"/>
  <c r="DZ52" i="4" s="1"/>
  <c r="DV46" i="4"/>
  <c r="DX46" i="4" s="1"/>
  <c r="DZ46" i="4" s="1"/>
  <c r="DV14" i="4"/>
  <c r="DX14" i="4" s="1"/>
  <c r="DZ14" i="4" s="1"/>
  <c r="DV29" i="4"/>
  <c r="DX29" i="4" s="1"/>
  <c r="DZ29" i="4" s="1"/>
  <c r="DV36" i="4"/>
  <c r="DX36" i="4" s="1"/>
  <c r="DZ36" i="4" s="1"/>
  <c r="DU12" i="4"/>
  <c r="DW12" i="4" s="1"/>
  <c r="DU38" i="4"/>
  <c r="DW38" i="4" s="1"/>
  <c r="DU33" i="4"/>
  <c r="DW33" i="4" s="1"/>
  <c r="DU37" i="4"/>
  <c r="DW37" i="4" s="1"/>
  <c r="DU23" i="4"/>
  <c r="DW23" i="4" s="1"/>
  <c r="DV26" i="4" l="1"/>
  <c r="DX26" i="4" s="1"/>
  <c r="DZ26" i="4" s="1"/>
  <c r="DV63" i="4"/>
  <c r="DX63" i="4" s="1"/>
  <c r="DZ63" i="4" s="1"/>
  <c r="DX25" i="4"/>
  <c r="DZ25" i="4" s="1"/>
  <c r="DV58" i="4"/>
  <c r="DX58" i="4" s="1"/>
  <c r="DZ58" i="4" s="1"/>
  <c r="DV21" i="4"/>
  <c r="DW21" i="4"/>
  <c r="DV24" i="4"/>
  <c r="DX24" i="4" s="1"/>
  <c r="DZ24" i="4" s="1"/>
  <c r="DV57" i="4"/>
  <c r="DW57" i="4"/>
  <c r="DV55" i="4"/>
  <c r="DW55" i="4"/>
  <c r="DV68" i="4"/>
  <c r="DW68" i="4"/>
  <c r="DV66" i="4"/>
  <c r="DW66" i="4"/>
  <c r="DV64" i="4"/>
  <c r="DW64" i="4"/>
  <c r="DV31" i="4"/>
  <c r="DW31" i="4"/>
  <c r="DV15" i="4"/>
  <c r="DX15" i="4" s="1"/>
  <c r="DZ15" i="4" s="1"/>
  <c r="DV28" i="4"/>
  <c r="DX28" i="4" s="1"/>
  <c r="DZ28" i="4" s="1"/>
  <c r="DV61" i="4"/>
  <c r="DV67" i="4"/>
  <c r="DX67" i="4" s="1"/>
  <c r="DZ67" i="4" s="1"/>
  <c r="DV30" i="4"/>
  <c r="DX30" i="4" s="1"/>
  <c r="DZ30" i="4" s="1"/>
  <c r="DV17" i="4"/>
  <c r="DX17" i="4" s="1"/>
  <c r="DZ17" i="4" s="1"/>
  <c r="DV60" i="4"/>
  <c r="DX60" i="4" s="1"/>
  <c r="DZ60" i="4" s="1"/>
  <c r="DV22" i="4"/>
  <c r="DX22" i="4" s="1"/>
  <c r="DZ22" i="4" s="1"/>
  <c r="DV27" i="4"/>
  <c r="DX27" i="4" s="1"/>
  <c r="DZ27" i="4" s="1"/>
  <c r="DV16" i="4"/>
  <c r="DX16" i="4" s="1"/>
  <c r="DZ16" i="4" s="1"/>
  <c r="DV32" i="4"/>
  <c r="DX32" i="4" s="1"/>
  <c r="DZ32" i="4" s="1"/>
  <c r="DV56" i="4"/>
  <c r="DX56" i="4" s="1"/>
  <c r="DZ56" i="4" s="1"/>
  <c r="DV42" i="4"/>
  <c r="DX42" i="4" s="1"/>
  <c r="DZ42" i="4" s="1"/>
  <c r="DV54" i="4"/>
  <c r="DX54" i="4" s="1"/>
  <c r="DZ54" i="4" s="1"/>
  <c r="DV19" i="4"/>
  <c r="DX19" i="4" s="1"/>
  <c r="DZ19" i="4" s="1"/>
  <c r="DV18" i="4"/>
  <c r="DX18" i="4" s="1"/>
  <c r="DZ18" i="4" s="1"/>
  <c r="DV59" i="4"/>
  <c r="DX59" i="4" s="1"/>
  <c r="DZ59" i="4" s="1"/>
  <c r="DY35" i="4"/>
  <c r="DV41" i="4"/>
  <c r="DX41" i="4" s="1"/>
  <c r="DZ41" i="4" s="1"/>
  <c r="DV13" i="4"/>
  <c r="DX13" i="4" s="1"/>
  <c r="DZ13" i="4" s="1"/>
  <c r="DV11" i="4"/>
  <c r="DX11" i="4" s="1"/>
  <c r="DZ11" i="4" s="1"/>
  <c r="DV65" i="4"/>
  <c r="DX65" i="4" s="1"/>
  <c r="DZ65" i="4" s="1"/>
  <c r="DV47" i="4"/>
  <c r="DX47" i="4" s="1"/>
  <c r="DZ47" i="4" s="1"/>
  <c r="DY45" i="4"/>
  <c r="DV40" i="4"/>
  <c r="DX40" i="4" s="1"/>
  <c r="DZ40" i="4" s="1"/>
  <c r="DV69" i="4"/>
  <c r="DX69" i="4" s="1"/>
  <c r="DZ69" i="4" s="1"/>
  <c r="DV39" i="4"/>
  <c r="DX39" i="4" s="1"/>
  <c r="DZ39" i="4" s="1"/>
  <c r="DY51" i="4"/>
  <c r="DV37" i="4"/>
  <c r="DX37" i="4" s="1"/>
  <c r="DZ37" i="4" s="1"/>
  <c r="DV33" i="4"/>
  <c r="DX33" i="4" s="1"/>
  <c r="DZ33" i="4" s="1"/>
  <c r="DV38" i="4"/>
  <c r="DX38" i="4" s="1"/>
  <c r="DZ38" i="4" s="1"/>
  <c r="DV23" i="4"/>
  <c r="DX23" i="4" s="1"/>
  <c r="DZ23" i="4" s="1"/>
  <c r="DV12" i="4"/>
  <c r="DX12" i="4" s="1"/>
  <c r="DZ12" i="4" s="1"/>
  <c r="DX68" i="4" l="1"/>
  <c r="DZ68" i="4" s="1"/>
  <c r="DX64" i="4"/>
  <c r="DZ64" i="4" s="1"/>
  <c r="DX57" i="4"/>
  <c r="DZ57" i="4" s="1"/>
  <c r="DX66" i="4"/>
  <c r="DZ66" i="4" s="1"/>
  <c r="DX31" i="4"/>
  <c r="DZ31" i="4" s="1"/>
  <c r="DX61" i="4"/>
  <c r="DX55" i="4"/>
  <c r="DZ55" i="4" s="1"/>
  <c r="DX21" i="4"/>
  <c r="DY67" i="4"/>
  <c r="DY44" i="4"/>
  <c r="EA44" i="4" s="1"/>
  <c r="DY32" i="4"/>
  <c r="DY17" i="4"/>
  <c r="DY20" i="4"/>
  <c r="DY34" i="4"/>
  <c r="EA34" i="4" s="1"/>
  <c r="DY13" i="4"/>
  <c r="DY41" i="4"/>
  <c r="DY59" i="4"/>
  <c r="DY43" i="4"/>
  <c r="EA35" i="4"/>
  <c r="DY22" i="4"/>
  <c r="DY30" i="4"/>
  <c r="DY50" i="4"/>
  <c r="DY58" i="4"/>
  <c r="DY25" i="4"/>
  <c r="DY40" i="4"/>
  <c r="EA51" i="4"/>
  <c r="DY48" i="4"/>
  <c r="DY62" i="4"/>
  <c r="DY52" i="4"/>
  <c r="DY15" i="4"/>
  <c r="DY14" i="4"/>
  <c r="DY49" i="4"/>
  <c r="DY26" i="4"/>
  <c r="DY46" i="4"/>
  <c r="DY53" i="4"/>
  <c r="DY29" i="4"/>
  <c r="DY63" i="4"/>
  <c r="DY36" i="4"/>
  <c r="G40" i="5"/>
  <c r="H40" i="5"/>
  <c r="I40" i="5"/>
  <c r="J40" i="5"/>
  <c r="K40" i="5"/>
  <c r="L40" i="5"/>
  <c r="M40" i="5"/>
  <c r="N40" i="5"/>
  <c r="O40" i="5"/>
  <c r="P40" i="5"/>
  <c r="Q40" i="5"/>
  <c r="R40" i="5"/>
  <c r="S40" i="5"/>
  <c r="T40" i="5"/>
  <c r="U40" i="5"/>
  <c r="V40" i="5"/>
  <c r="H39" i="5"/>
  <c r="G39" i="5"/>
  <c r="I39" i="5"/>
  <c r="J39" i="5"/>
  <c r="K39" i="5"/>
  <c r="L39" i="5"/>
  <c r="M39" i="5"/>
  <c r="N39" i="5"/>
  <c r="O39" i="5"/>
  <c r="P39" i="5"/>
  <c r="Q39" i="5"/>
  <c r="R39" i="5"/>
  <c r="S39" i="5"/>
  <c r="T39" i="5"/>
  <c r="U39" i="5"/>
  <c r="V39" i="5"/>
  <c r="G38" i="5"/>
  <c r="H38" i="5"/>
  <c r="I38" i="5"/>
  <c r="J38" i="5"/>
  <c r="K38" i="5"/>
  <c r="L38" i="5"/>
  <c r="M38" i="5"/>
  <c r="N38" i="5"/>
  <c r="O38" i="5"/>
  <c r="P38" i="5"/>
  <c r="Q38" i="5"/>
  <c r="R38" i="5"/>
  <c r="S38" i="5"/>
  <c r="T38" i="5"/>
  <c r="U38" i="5"/>
  <c r="V38" i="5"/>
  <c r="G37" i="5"/>
  <c r="H37" i="5"/>
  <c r="I37" i="5"/>
  <c r="J37" i="5"/>
  <c r="K37" i="5"/>
  <c r="L37" i="5"/>
  <c r="M37" i="5"/>
  <c r="N37" i="5"/>
  <c r="O37" i="5"/>
  <c r="P37" i="5"/>
  <c r="Q37" i="5"/>
  <c r="R37" i="5"/>
  <c r="S37" i="5"/>
  <c r="T37" i="5"/>
  <c r="U37" i="5"/>
  <c r="V37" i="5"/>
  <c r="G36" i="5"/>
  <c r="H36" i="5"/>
  <c r="I36" i="5"/>
  <c r="J36" i="5"/>
  <c r="K36" i="5"/>
  <c r="L36" i="5"/>
  <c r="M36" i="5"/>
  <c r="N36" i="5"/>
  <c r="O36" i="5"/>
  <c r="P36" i="5"/>
  <c r="Q36" i="5"/>
  <c r="R36" i="5"/>
  <c r="S36" i="5"/>
  <c r="T36" i="5"/>
  <c r="U36" i="5"/>
  <c r="V36" i="5"/>
  <c r="G35" i="5"/>
  <c r="H35" i="5"/>
  <c r="I35" i="5"/>
  <c r="J35" i="5"/>
  <c r="K35" i="5"/>
  <c r="L35" i="5"/>
  <c r="M35" i="5"/>
  <c r="N35" i="5"/>
  <c r="O35" i="5"/>
  <c r="P35" i="5"/>
  <c r="Q35" i="5"/>
  <c r="R35" i="5"/>
  <c r="S35" i="5"/>
  <c r="T35" i="5"/>
  <c r="U35" i="5"/>
  <c r="V35" i="5"/>
  <c r="G34" i="5"/>
  <c r="H34" i="5"/>
  <c r="I34" i="5"/>
  <c r="J34" i="5"/>
  <c r="K34" i="5"/>
  <c r="L34" i="5"/>
  <c r="M34" i="5"/>
  <c r="N34" i="5"/>
  <c r="O34" i="5"/>
  <c r="P34" i="5"/>
  <c r="Q34" i="5"/>
  <c r="R34" i="5"/>
  <c r="S34" i="5"/>
  <c r="T34" i="5"/>
  <c r="U34" i="5"/>
  <c r="V34" i="5"/>
  <c r="G13" i="5"/>
  <c r="H13" i="5"/>
  <c r="I13" i="5"/>
  <c r="J13" i="5"/>
  <c r="K13" i="5"/>
  <c r="L13" i="5"/>
  <c r="M13" i="5"/>
  <c r="N13" i="5"/>
  <c r="O13" i="5"/>
  <c r="P13" i="5"/>
  <c r="Q13" i="5"/>
  <c r="R13" i="5"/>
  <c r="S13" i="5"/>
  <c r="T13" i="5"/>
  <c r="U13" i="5"/>
  <c r="V13" i="5"/>
  <c r="G14" i="5"/>
  <c r="H14" i="5"/>
  <c r="I14" i="5"/>
  <c r="J14" i="5"/>
  <c r="K14" i="5"/>
  <c r="L14" i="5"/>
  <c r="M14" i="5"/>
  <c r="N14" i="5"/>
  <c r="O14" i="5"/>
  <c r="P14" i="5"/>
  <c r="Q14" i="5"/>
  <c r="R14" i="5"/>
  <c r="S14" i="5"/>
  <c r="T14" i="5"/>
  <c r="U14" i="5"/>
  <c r="V14" i="5"/>
  <c r="G15" i="5"/>
  <c r="H15" i="5"/>
  <c r="I15" i="5"/>
  <c r="J15" i="5"/>
  <c r="K15" i="5"/>
  <c r="L15" i="5"/>
  <c r="M15" i="5"/>
  <c r="N15" i="5"/>
  <c r="O15" i="5"/>
  <c r="P15" i="5"/>
  <c r="Q15" i="5"/>
  <c r="R15" i="5"/>
  <c r="S15" i="5"/>
  <c r="T15" i="5"/>
  <c r="U15" i="5"/>
  <c r="V15" i="5"/>
  <c r="G16" i="5"/>
  <c r="H16" i="5"/>
  <c r="I16" i="5"/>
  <c r="J16" i="5"/>
  <c r="K16" i="5"/>
  <c r="L16" i="5"/>
  <c r="M16" i="5"/>
  <c r="N16" i="5"/>
  <c r="O16" i="5"/>
  <c r="P16" i="5"/>
  <c r="Q16" i="5"/>
  <c r="R16" i="5"/>
  <c r="S16" i="5"/>
  <c r="T16" i="5"/>
  <c r="U16" i="5"/>
  <c r="V16" i="5"/>
  <c r="G17" i="5"/>
  <c r="H17" i="5"/>
  <c r="I17" i="5"/>
  <c r="J17" i="5"/>
  <c r="K17" i="5"/>
  <c r="L17" i="5"/>
  <c r="M17" i="5"/>
  <c r="N17" i="5"/>
  <c r="O17" i="5"/>
  <c r="P17" i="5"/>
  <c r="Q17" i="5"/>
  <c r="R17" i="5"/>
  <c r="S17" i="5"/>
  <c r="T17" i="5"/>
  <c r="U17" i="5"/>
  <c r="V17" i="5"/>
  <c r="G18" i="5"/>
  <c r="H18" i="5"/>
  <c r="I18" i="5"/>
  <c r="J18" i="5"/>
  <c r="K18" i="5"/>
  <c r="L18" i="5"/>
  <c r="M18" i="5"/>
  <c r="N18" i="5"/>
  <c r="O18" i="5"/>
  <c r="P18" i="5"/>
  <c r="Q18" i="5"/>
  <c r="R18" i="5"/>
  <c r="S18" i="5"/>
  <c r="T18" i="5"/>
  <c r="U18" i="5"/>
  <c r="V18" i="5"/>
  <c r="G19" i="5"/>
  <c r="H19" i="5"/>
  <c r="I19" i="5"/>
  <c r="J19" i="5"/>
  <c r="K19" i="5"/>
  <c r="L19" i="5"/>
  <c r="M19" i="5"/>
  <c r="N19" i="5"/>
  <c r="O19" i="5"/>
  <c r="P19" i="5"/>
  <c r="Q19" i="5"/>
  <c r="R19" i="5"/>
  <c r="S19" i="5"/>
  <c r="T19" i="5"/>
  <c r="U19" i="5"/>
  <c r="V19" i="5"/>
  <c r="G20" i="5"/>
  <c r="H20" i="5"/>
  <c r="I20" i="5"/>
  <c r="J20" i="5"/>
  <c r="K20" i="5"/>
  <c r="L20" i="5"/>
  <c r="M20" i="5"/>
  <c r="N20" i="5"/>
  <c r="O20" i="5"/>
  <c r="P20" i="5"/>
  <c r="Q20" i="5"/>
  <c r="R20" i="5"/>
  <c r="S20" i="5"/>
  <c r="T20" i="5"/>
  <c r="U20" i="5"/>
  <c r="V20" i="5"/>
  <c r="G21" i="5"/>
  <c r="H21" i="5"/>
  <c r="I21" i="5"/>
  <c r="J21" i="5"/>
  <c r="K21" i="5"/>
  <c r="L21" i="5"/>
  <c r="M21" i="5"/>
  <c r="N21" i="5"/>
  <c r="O21" i="5"/>
  <c r="P21" i="5"/>
  <c r="Q21" i="5"/>
  <c r="R21" i="5"/>
  <c r="S21" i="5"/>
  <c r="T21" i="5"/>
  <c r="U21" i="5"/>
  <c r="V21" i="5"/>
  <c r="G22" i="5"/>
  <c r="H22" i="5"/>
  <c r="I22" i="5"/>
  <c r="J22" i="5"/>
  <c r="K22" i="5"/>
  <c r="L22" i="5"/>
  <c r="M22" i="5"/>
  <c r="N22" i="5"/>
  <c r="O22" i="5"/>
  <c r="P22" i="5"/>
  <c r="Q22" i="5"/>
  <c r="R22" i="5"/>
  <c r="S22" i="5"/>
  <c r="T22" i="5"/>
  <c r="U22" i="5"/>
  <c r="V22" i="5"/>
  <c r="G23" i="5"/>
  <c r="H23" i="5"/>
  <c r="I23" i="5"/>
  <c r="J23" i="5"/>
  <c r="K23" i="5"/>
  <c r="L23" i="5"/>
  <c r="M23" i="5"/>
  <c r="N23" i="5"/>
  <c r="O23" i="5"/>
  <c r="P23" i="5"/>
  <c r="Q23" i="5"/>
  <c r="R23" i="5"/>
  <c r="S23" i="5"/>
  <c r="T23" i="5"/>
  <c r="U23" i="5"/>
  <c r="V23" i="5"/>
  <c r="G24" i="5"/>
  <c r="H24" i="5"/>
  <c r="I24" i="5"/>
  <c r="J24" i="5"/>
  <c r="K24" i="5"/>
  <c r="L24" i="5"/>
  <c r="M24" i="5"/>
  <c r="N24" i="5"/>
  <c r="O24" i="5"/>
  <c r="P24" i="5"/>
  <c r="Q24" i="5"/>
  <c r="R24" i="5"/>
  <c r="S24" i="5"/>
  <c r="T24" i="5"/>
  <c r="U24" i="5"/>
  <c r="V24" i="5"/>
  <c r="G25" i="5"/>
  <c r="H25" i="5"/>
  <c r="I25" i="5"/>
  <c r="J25" i="5"/>
  <c r="K25" i="5"/>
  <c r="L25" i="5"/>
  <c r="M25" i="5"/>
  <c r="N25" i="5"/>
  <c r="O25" i="5"/>
  <c r="P25" i="5"/>
  <c r="Q25" i="5"/>
  <c r="R25" i="5"/>
  <c r="S25" i="5"/>
  <c r="T25" i="5"/>
  <c r="U25" i="5"/>
  <c r="V25" i="5"/>
  <c r="G26" i="5"/>
  <c r="H26" i="5"/>
  <c r="I26" i="5"/>
  <c r="J26" i="5"/>
  <c r="K26" i="5"/>
  <c r="L26" i="5"/>
  <c r="M26" i="5"/>
  <c r="N26" i="5"/>
  <c r="O26" i="5"/>
  <c r="P26" i="5"/>
  <c r="Q26" i="5"/>
  <c r="R26" i="5"/>
  <c r="S26" i="5"/>
  <c r="T26" i="5"/>
  <c r="U26" i="5"/>
  <c r="V26" i="5"/>
  <c r="G27" i="5"/>
  <c r="H27" i="5"/>
  <c r="I27" i="5"/>
  <c r="J27" i="5"/>
  <c r="K27" i="5"/>
  <c r="L27" i="5"/>
  <c r="M27" i="5"/>
  <c r="N27" i="5"/>
  <c r="O27" i="5"/>
  <c r="P27" i="5"/>
  <c r="Q27" i="5"/>
  <c r="R27" i="5"/>
  <c r="S27" i="5"/>
  <c r="T27" i="5"/>
  <c r="U27" i="5"/>
  <c r="V27" i="5"/>
  <c r="G28" i="5"/>
  <c r="H28" i="5"/>
  <c r="I28" i="5"/>
  <c r="J28" i="5"/>
  <c r="K28" i="5"/>
  <c r="L28" i="5"/>
  <c r="M28" i="5"/>
  <c r="N28" i="5"/>
  <c r="O28" i="5"/>
  <c r="P28" i="5"/>
  <c r="Q28" i="5"/>
  <c r="R28" i="5"/>
  <c r="S28" i="5"/>
  <c r="T28" i="5"/>
  <c r="U28" i="5"/>
  <c r="V28" i="5"/>
  <c r="G29" i="5"/>
  <c r="H29" i="5"/>
  <c r="I29" i="5"/>
  <c r="J29" i="5"/>
  <c r="K29" i="5"/>
  <c r="L29" i="5"/>
  <c r="M29" i="5"/>
  <c r="N29" i="5"/>
  <c r="O29" i="5"/>
  <c r="P29" i="5"/>
  <c r="Q29" i="5"/>
  <c r="R29" i="5"/>
  <c r="S29" i="5"/>
  <c r="T29" i="5"/>
  <c r="U29" i="5"/>
  <c r="V29" i="5"/>
  <c r="G30" i="5"/>
  <c r="H30" i="5"/>
  <c r="I30" i="5"/>
  <c r="J30" i="5"/>
  <c r="K30" i="5"/>
  <c r="L30" i="5"/>
  <c r="M30" i="5"/>
  <c r="N30" i="5"/>
  <c r="O30" i="5"/>
  <c r="P30" i="5"/>
  <c r="Q30" i="5"/>
  <c r="R30" i="5"/>
  <c r="S30" i="5"/>
  <c r="T30" i="5"/>
  <c r="U30" i="5"/>
  <c r="V30" i="5"/>
  <c r="G31" i="5"/>
  <c r="H31" i="5"/>
  <c r="I31" i="5"/>
  <c r="J31" i="5"/>
  <c r="K31" i="5"/>
  <c r="L31" i="5"/>
  <c r="M31" i="5"/>
  <c r="N31" i="5"/>
  <c r="O31" i="5"/>
  <c r="P31" i="5"/>
  <c r="Q31" i="5"/>
  <c r="R31" i="5"/>
  <c r="S31" i="5"/>
  <c r="T31" i="5"/>
  <c r="U31" i="5"/>
  <c r="V31" i="5"/>
  <c r="G32" i="5"/>
  <c r="H32" i="5"/>
  <c r="I32" i="5"/>
  <c r="J32" i="5"/>
  <c r="K32" i="5"/>
  <c r="L32" i="5"/>
  <c r="M32" i="5"/>
  <c r="N32" i="5"/>
  <c r="O32" i="5"/>
  <c r="P32" i="5"/>
  <c r="Q32" i="5"/>
  <c r="R32" i="5"/>
  <c r="S32" i="5"/>
  <c r="T32" i="5"/>
  <c r="U32" i="5"/>
  <c r="V32" i="5"/>
  <c r="G33" i="5"/>
  <c r="H33" i="5"/>
  <c r="I33" i="5"/>
  <c r="J33" i="5"/>
  <c r="K33" i="5"/>
  <c r="L33" i="5"/>
  <c r="M33" i="5"/>
  <c r="N33" i="5"/>
  <c r="O33" i="5"/>
  <c r="P33" i="5"/>
  <c r="Q33" i="5"/>
  <c r="R33" i="5"/>
  <c r="S33" i="5"/>
  <c r="T33" i="5"/>
  <c r="U33" i="5"/>
  <c r="V33" i="5"/>
  <c r="H12" i="5"/>
  <c r="I12" i="5"/>
  <c r="J12" i="5"/>
  <c r="K12" i="5"/>
  <c r="L12" i="5"/>
  <c r="M12" i="5"/>
  <c r="N12" i="5"/>
  <c r="O12" i="5"/>
  <c r="P12" i="5"/>
  <c r="Q12" i="5"/>
  <c r="R12" i="5"/>
  <c r="S12" i="5"/>
  <c r="T12" i="5"/>
  <c r="U12" i="5"/>
  <c r="V12" i="5"/>
  <c r="G12" i="5"/>
  <c r="A36" i="5"/>
  <c r="DY68" i="4" l="1"/>
  <c r="EA68" i="4" s="1"/>
  <c r="DY57" i="4"/>
  <c r="EA57" i="4" s="1"/>
  <c r="DY31" i="4"/>
  <c r="EA31" i="4" s="1"/>
  <c r="DY61" i="4"/>
  <c r="DZ61" i="4"/>
  <c r="DY21" i="4"/>
  <c r="DZ21" i="4"/>
  <c r="EA43" i="4"/>
  <c r="EA22" i="4"/>
  <c r="EA20" i="4"/>
  <c r="DY28" i="4"/>
  <c r="EA28" i="4" s="1"/>
  <c r="DY60" i="4"/>
  <c r="EA60" i="4" s="1"/>
  <c r="DY16" i="4"/>
  <c r="EA16" i="4" s="1"/>
  <c r="EA30" i="4"/>
  <c r="DY27" i="4"/>
  <c r="DY54" i="4"/>
  <c r="EA54" i="4" s="1"/>
  <c r="DY55" i="4"/>
  <c r="DY42" i="4"/>
  <c r="EA32" i="4"/>
  <c r="DY24" i="4"/>
  <c r="EA24" i="4" s="1"/>
  <c r="DY56" i="4"/>
  <c r="DY19" i="4"/>
  <c r="DY18" i="4"/>
  <c r="EA13" i="4"/>
  <c r="EA50" i="4"/>
  <c r="DY11" i="4"/>
  <c r="DY65" i="4"/>
  <c r="EA58" i="4"/>
  <c r="EA25" i="4"/>
  <c r="DY37" i="4"/>
  <c r="DY47" i="4"/>
  <c r="EA45" i="4"/>
  <c r="DY66" i="4"/>
  <c r="DY69" i="4"/>
  <c r="DY12" i="4"/>
  <c r="DY64" i="4"/>
  <c r="DY39" i="4"/>
  <c r="EA63" i="4"/>
  <c r="EA67" i="4"/>
  <c r="EA59" i="4"/>
  <c r="EA15" i="4"/>
  <c r="EA52" i="4"/>
  <c r="EA17" i="4"/>
  <c r="EA46" i="4"/>
  <c r="EA49" i="4"/>
  <c r="EA14" i="4"/>
  <c r="EA62" i="4"/>
  <c r="EA48" i="4"/>
  <c r="EA26" i="4"/>
  <c r="EA36" i="4"/>
  <c r="EA29" i="4"/>
  <c r="EA53" i="4"/>
  <c r="EA41" i="4"/>
  <c r="DY33" i="4"/>
  <c r="DY38" i="4"/>
  <c r="DY23" i="4"/>
  <c r="S41" i="5"/>
  <c r="K41" i="5"/>
  <c r="O41" i="5"/>
  <c r="T41" i="5"/>
  <c r="L41" i="5"/>
  <c r="Q41" i="5"/>
  <c r="P41" i="5"/>
  <c r="H41" i="5"/>
  <c r="M41" i="5"/>
  <c r="V41" i="5"/>
  <c r="N41" i="5"/>
  <c r="J41" i="5"/>
  <c r="U41" i="5"/>
  <c r="I41" i="5"/>
  <c r="R41" i="5"/>
  <c r="G41" i="5"/>
  <c r="EA61" i="4" l="1"/>
  <c r="EA21" i="4"/>
  <c r="EA19" i="4"/>
  <c r="EA42" i="4"/>
  <c r="EA56" i="4"/>
  <c r="EA55" i="4"/>
  <c r="EA27" i="4"/>
  <c r="EA18" i="4"/>
  <c r="EA11" i="4"/>
  <c r="EA65" i="4"/>
  <c r="EA47" i="4"/>
  <c r="EA66" i="4"/>
  <c r="EA64" i="4"/>
  <c r="EA69" i="4"/>
  <c r="EA37" i="4"/>
  <c r="EA12" i="4"/>
  <c r="EA40" i="4"/>
  <c r="EA39" i="4"/>
  <c r="EA33" i="4"/>
  <c r="EA23" i="4"/>
  <c r="EA38" i="4"/>
  <c r="AQ42" i="1"/>
  <c r="AQ44" i="1" s="1"/>
  <c r="P41" i="1"/>
  <c r="EA72" i="4" l="1"/>
  <c r="EA74" i="4" s="1"/>
  <c r="AQ45" i="1"/>
  <c r="I41" i="1"/>
  <c r="J41" i="1"/>
  <c r="K41" i="1"/>
  <c r="L41" i="1"/>
  <c r="M41" i="1"/>
  <c r="N41" i="1"/>
  <c r="O41" i="1"/>
  <c r="Q41" i="1"/>
  <c r="R41" i="1"/>
  <c r="S41" i="1"/>
  <c r="T41" i="1"/>
  <c r="U41" i="1"/>
  <c r="V41" i="1"/>
  <c r="W41" i="1"/>
  <c r="H41" i="1"/>
  <c r="A36" i="1" l="1"/>
</calcChain>
</file>

<file path=xl/comments1.xml><?xml version="1.0" encoding="utf-8"?>
<comments xmlns="http://schemas.openxmlformats.org/spreadsheetml/2006/main">
  <authors>
    <author>Windows</author>
  </authors>
  <commentList>
    <comment ref="BN16" authorId="0">
      <text>
        <r>
          <rPr>
            <b/>
            <sz val="9"/>
            <color indexed="81"/>
            <rFont val="Tahoma"/>
            <family val="2"/>
          </rPr>
          <t>Windows:</t>
        </r>
        <r>
          <rPr>
            <sz val="9"/>
            <color indexed="81"/>
            <rFont val="Tahoma"/>
            <family val="2"/>
          </rPr>
          <t xml:space="preserve">
NO CUMPLE SUPERA EL PRECIO BASE
</t>
        </r>
      </text>
    </comment>
    <comment ref="BP20" authorId="0">
      <text>
        <r>
          <rPr>
            <b/>
            <sz val="9"/>
            <color indexed="81"/>
            <rFont val="Tahoma"/>
            <family val="2"/>
          </rPr>
          <t>Windows:</t>
        </r>
        <r>
          <rPr>
            <sz val="9"/>
            <color indexed="81"/>
            <rFont val="Tahoma"/>
            <family val="2"/>
          </rPr>
          <t xml:space="preserve">
NO CUMPLE SUPERA EL PRECIO BASE</t>
        </r>
      </text>
    </comment>
    <comment ref="BP21" authorId="0">
      <text>
        <r>
          <rPr>
            <b/>
            <sz val="9"/>
            <color indexed="81"/>
            <rFont val="Tahoma"/>
            <family val="2"/>
          </rPr>
          <t>Windows:</t>
        </r>
        <r>
          <rPr>
            <sz val="9"/>
            <color indexed="81"/>
            <rFont val="Tahoma"/>
            <family val="2"/>
          </rPr>
          <t xml:space="preserve">
NO CUMPLE SUPERA EL PRECIO BASE</t>
        </r>
      </text>
    </comment>
    <comment ref="BP22" authorId="0">
      <text>
        <r>
          <rPr>
            <b/>
            <sz val="9"/>
            <color indexed="81"/>
            <rFont val="Tahoma"/>
            <family val="2"/>
          </rPr>
          <t>Windows:</t>
        </r>
        <r>
          <rPr>
            <sz val="9"/>
            <color indexed="81"/>
            <rFont val="Tahoma"/>
            <family val="2"/>
          </rPr>
          <t xml:space="preserve">
NO CUMPLE SUPERA EL PRECIO BASE</t>
        </r>
      </text>
    </comment>
    <comment ref="BN23" authorId="0">
      <text>
        <r>
          <rPr>
            <b/>
            <sz val="9"/>
            <color indexed="81"/>
            <rFont val="Tahoma"/>
            <family val="2"/>
          </rPr>
          <t>Windows:</t>
        </r>
        <r>
          <rPr>
            <sz val="9"/>
            <color indexed="81"/>
            <rFont val="Tahoma"/>
            <family val="2"/>
          </rPr>
          <t xml:space="preserve">
NO CUMPLE SUPERA EL PRECIO BASE</t>
        </r>
      </text>
    </comment>
    <comment ref="BP23" authorId="0">
      <text>
        <r>
          <rPr>
            <b/>
            <sz val="9"/>
            <color indexed="81"/>
            <rFont val="Tahoma"/>
            <family val="2"/>
          </rPr>
          <t>Windows:</t>
        </r>
        <r>
          <rPr>
            <sz val="9"/>
            <color indexed="81"/>
            <rFont val="Tahoma"/>
            <family val="2"/>
          </rPr>
          <t xml:space="preserve">
NO CUMPLE SUPERA EL PRECIO BASE</t>
        </r>
      </text>
    </comment>
    <comment ref="BN24" authorId="0">
      <text>
        <r>
          <rPr>
            <b/>
            <sz val="9"/>
            <color indexed="81"/>
            <rFont val="Tahoma"/>
            <family val="2"/>
          </rPr>
          <t>Windows:</t>
        </r>
        <r>
          <rPr>
            <sz val="9"/>
            <color indexed="81"/>
            <rFont val="Tahoma"/>
            <family val="2"/>
          </rPr>
          <t xml:space="preserve">
NO CUMPLE SUPERA EL PRECIO BASE</t>
        </r>
      </text>
    </comment>
    <comment ref="BN27" authorId="0">
      <text>
        <r>
          <rPr>
            <b/>
            <sz val="9"/>
            <color indexed="81"/>
            <rFont val="Tahoma"/>
            <family val="2"/>
          </rPr>
          <t>Windows:</t>
        </r>
        <r>
          <rPr>
            <sz val="9"/>
            <color indexed="81"/>
            <rFont val="Tahoma"/>
            <family val="2"/>
          </rPr>
          <t xml:space="preserve">
NO CUMPLE SUPERA EL PRECIO BASE</t>
        </r>
      </text>
    </comment>
    <comment ref="BN28" authorId="0">
      <text>
        <r>
          <rPr>
            <b/>
            <sz val="9"/>
            <color indexed="81"/>
            <rFont val="Tahoma"/>
            <family val="2"/>
          </rPr>
          <t>Windows:</t>
        </r>
        <r>
          <rPr>
            <sz val="9"/>
            <color indexed="81"/>
            <rFont val="Tahoma"/>
            <family val="2"/>
          </rPr>
          <t xml:space="preserve">
NO CUMPLE SUPERA EL PRECIO BASE</t>
        </r>
      </text>
    </comment>
    <comment ref="BN29" authorId="0">
      <text>
        <r>
          <rPr>
            <b/>
            <sz val="9"/>
            <color indexed="81"/>
            <rFont val="Tahoma"/>
            <family val="2"/>
          </rPr>
          <t>Windows:</t>
        </r>
        <r>
          <rPr>
            <sz val="9"/>
            <color indexed="81"/>
            <rFont val="Tahoma"/>
            <family val="2"/>
          </rPr>
          <t xml:space="preserve">
NO CUMPLE SUPERA EL PRECIO BASE</t>
        </r>
      </text>
    </comment>
    <comment ref="BN30" authorId="0">
      <text>
        <r>
          <rPr>
            <b/>
            <sz val="9"/>
            <color indexed="81"/>
            <rFont val="Tahoma"/>
            <family val="2"/>
          </rPr>
          <t>Windows:</t>
        </r>
        <r>
          <rPr>
            <sz val="9"/>
            <color indexed="81"/>
            <rFont val="Tahoma"/>
            <family val="2"/>
          </rPr>
          <t xml:space="preserve">
NO CUMPLE SUPERA EL PRECIO BASE</t>
        </r>
      </text>
    </comment>
    <comment ref="BN31" authorId="0">
      <text>
        <r>
          <rPr>
            <b/>
            <sz val="9"/>
            <color indexed="81"/>
            <rFont val="Tahoma"/>
            <family val="2"/>
          </rPr>
          <t>Windows:</t>
        </r>
        <r>
          <rPr>
            <sz val="9"/>
            <color indexed="81"/>
            <rFont val="Tahoma"/>
            <family val="2"/>
          </rPr>
          <t xml:space="preserve">
NO CUMPLE SUPERA EL PRECIO BASE</t>
        </r>
      </text>
    </comment>
    <comment ref="BN32" authorId="0">
      <text>
        <r>
          <rPr>
            <b/>
            <sz val="9"/>
            <color indexed="81"/>
            <rFont val="Tahoma"/>
            <family val="2"/>
          </rPr>
          <t>Windows:</t>
        </r>
        <r>
          <rPr>
            <sz val="9"/>
            <color indexed="81"/>
            <rFont val="Tahoma"/>
            <family val="2"/>
          </rPr>
          <t xml:space="preserve">
NO CUMPLE SUPERA EL PRECIO BASE</t>
        </r>
      </text>
    </comment>
    <comment ref="BN37" authorId="0">
      <text>
        <r>
          <rPr>
            <b/>
            <sz val="9"/>
            <color indexed="81"/>
            <rFont val="Tahoma"/>
            <family val="2"/>
          </rPr>
          <t>Windows:</t>
        </r>
        <r>
          <rPr>
            <sz val="9"/>
            <color indexed="81"/>
            <rFont val="Tahoma"/>
            <family val="2"/>
          </rPr>
          <t xml:space="preserve">
NO CUMPLE SUPERA EL PRECIO BASE</t>
        </r>
      </text>
    </comment>
    <comment ref="BN38" authorId="0">
      <text>
        <r>
          <rPr>
            <b/>
            <sz val="9"/>
            <color indexed="81"/>
            <rFont val="Tahoma"/>
            <family val="2"/>
          </rPr>
          <t>Windows:</t>
        </r>
        <r>
          <rPr>
            <sz val="9"/>
            <color indexed="81"/>
            <rFont val="Tahoma"/>
            <family val="2"/>
          </rPr>
          <t xml:space="preserve">
NO CUMPLE SUPERA EL PRECIO BASE</t>
        </r>
      </text>
    </comment>
    <comment ref="BN39" authorId="0">
      <text>
        <r>
          <rPr>
            <b/>
            <sz val="9"/>
            <color indexed="81"/>
            <rFont val="Tahoma"/>
            <family val="2"/>
          </rPr>
          <t>Windows:</t>
        </r>
        <r>
          <rPr>
            <sz val="9"/>
            <color indexed="81"/>
            <rFont val="Tahoma"/>
            <family val="2"/>
          </rPr>
          <t xml:space="preserve">
NO CUMPLE SUPERA EL PRECIO BASE</t>
        </r>
      </text>
    </comment>
    <comment ref="BN41" authorId="0">
      <text>
        <r>
          <rPr>
            <b/>
            <sz val="9"/>
            <color indexed="81"/>
            <rFont val="Tahoma"/>
            <family val="2"/>
          </rPr>
          <t>Windows:</t>
        </r>
        <r>
          <rPr>
            <sz val="9"/>
            <color indexed="81"/>
            <rFont val="Tahoma"/>
            <family val="2"/>
          </rPr>
          <t xml:space="preserve">
NO CUMPLE SUPERA EL PRECIO BASE</t>
        </r>
      </text>
    </comment>
    <comment ref="BN42" authorId="0">
      <text>
        <r>
          <rPr>
            <b/>
            <sz val="9"/>
            <color indexed="81"/>
            <rFont val="Tahoma"/>
            <family val="2"/>
          </rPr>
          <t>Windows:</t>
        </r>
        <r>
          <rPr>
            <sz val="9"/>
            <color indexed="81"/>
            <rFont val="Tahoma"/>
            <family val="2"/>
          </rPr>
          <t xml:space="preserve">
NO CUMPLE SUPERA EL PRECIO BASE</t>
        </r>
      </text>
    </comment>
  </commentList>
</comments>
</file>

<file path=xl/sharedStrings.xml><?xml version="1.0" encoding="utf-8"?>
<sst xmlns="http://schemas.openxmlformats.org/spreadsheetml/2006/main" count="3756" uniqueCount="250">
  <si>
    <t>ITEM</t>
  </si>
  <si>
    <t>FACULTAD</t>
  </si>
  <si>
    <t xml:space="preserve">LABORATORIO </t>
  </si>
  <si>
    <t xml:space="preserve">UBICACIÓN </t>
  </si>
  <si>
    <t xml:space="preserve">ELEMENTO </t>
  </si>
  <si>
    <t>ESPECIFICACIONES TECNICAS</t>
  </si>
  <si>
    <t>UNIDAD</t>
  </si>
  <si>
    <t>FAMARENA (SED)</t>
  </si>
  <si>
    <t>LAB ECOLOGIA Y ZOONOSIS</t>
  </si>
  <si>
    <t xml:space="preserve">PORVENIR </t>
  </si>
  <si>
    <t>MEDIDOR DE PH Y HUMEDAD DE SUELOS</t>
  </si>
  <si>
    <t>Medidor con electrodo para mediciones de 3,8 a 8pH y 0 a 100% de humedad para medición directamente al suelo, no requiere químicos, agua destilada o fuente de energía eléctrica. Incluye estuche. Precisión de pH: +/-0,2 Precisión de humedad: +/-10%</t>
  </si>
  <si>
    <t>MICROTOMO MANUAL O SEMIAUTOMATICO</t>
  </si>
  <si>
    <t>TABLA MUNSELL</t>
  </si>
  <si>
    <t>Tabla de colores de Munsell, Resistentes al agua</t>
  </si>
  <si>
    <t>DISCO SECCHI CROMATICO</t>
  </si>
  <si>
    <t>Perfecto para cualquier tipo de agua. Diámetro de 20cm. Construido en plástico ABS con cuadrantes blancos y negros por un lado y blanco solido por el otro lado, incluye un peso de 1 lb, cuerda de nylon de 20m.</t>
  </si>
  <si>
    <t>JAULA ENTOMOLOGICA COLAPSIBLE</t>
  </si>
  <si>
    <t>Jaula entomológica de cría con marco en aluminio, acero inoxidable o polipropileno  30x30x30 malla en PET</t>
  </si>
  <si>
    <t>LAB BIOLOGIA, LAB ECOLOGIA Y ZOONOSIS Y LAB MICROBIOLOGIA</t>
  </si>
  <si>
    <t>HORNO MICROONDAS</t>
  </si>
  <si>
    <t>Horno microondas con bandeja de vidrio giratoria. Niveles de potencia modificables, capacidad entre 0,7 y 1,4 pies. Fuente de energía 50/60Hz,  110 V.</t>
  </si>
  <si>
    <t>LAB MICROBIOLOGIA</t>
  </si>
  <si>
    <t>CENTRIFUGA REFRIGERADA</t>
  </si>
  <si>
    <t>SONICADOR</t>
  </si>
  <si>
    <t>LAB TOPOGRAFIA</t>
  </si>
  <si>
    <t>TRIPODE EN ALUMINIO</t>
  </si>
  <si>
    <t>DECAMETRO</t>
  </si>
  <si>
    <t>Decámetro de 30 m en fibra</t>
  </si>
  <si>
    <t>FLEXOMETRO</t>
  </si>
  <si>
    <t>Flexómetro de 3m metálico</t>
  </si>
  <si>
    <t>PLOMADA TOPOGRÁFICA CON ESTUCHE</t>
  </si>
  <si>
    <t>Plomada topográfica de 16 oz + estuche en cuero</t>
  </si>
  <si>
    <t>Jalón de Aluminio estándar 2 metros con rosca 1m</t>
  </si>
  <si>
    <t>MAZO</t>
  </si>
  <si>
    <t>Mazo acero forjado de 4 a 5 lbs con cabo en madera</t>
  </si>
  <si>
    <t>PIQUETE</t>
  </si>
  <si>
    <t>Piquete metálico 25 cm, argolla redonda</t>
  </si>
  <si>
    <t>LAB HIDRAULICA</t>
  </si>
  <si>
    <t>PORVENIR</t>
  </si>
  <si>
    <t>CANAL HIDRAULICA PARA EL ESTUDIO DEL MOVIMIENTO DEL AGUA A FLUJO LIBRE</t>
  </si>
  <si>
    <t>LABORATORIO DE HIDRAULICA</t>
  </si>
  <si>
    <t>TOPOGRAFIA</t>
  </si>
  <si>
    <t>BOSA PORVENIR</t>
  </si>
  <si>
    <t>ESTACION TOTAL CON TRIPODE</t>
  </si>
  <si>
    <t>TEODOLITO</t>
  </si>
  <si>
    <t>ECOLOGIA Y ZOONOSIS</t>
  </si>
  <si>
    <t>KIT PARA MEDICIONES DE CAMPO</t>
  </si>
  <si>
    <t>FI (SED)</t>
  </si>
  <si>
    <t>Laboratorios de Ingeniería Catastral y Geodesia</t>
  </si>
  <si>
    <t>ADUANILLA 
DE PAIBA - OBSERVATORIO
ASTRONOMICO</t>
  </si>
  <si>
    <t>Receptor GPS Navegador conexión a SIG</t>
  </si>
  <si>
    <t>Colector de mano para captura de datos GNSS.</t>
  </si>
  <si>
    <t>Facultad de Ingenieria</t>
  </si>
  <si>
    <t>LABORATORIO ENFOCADO A LA INDUSTRIA 4.0</t>
  </si>
  <si>
    <t>ingenieria</t>
  </si>
  <si>
    <t>CIDC</t>
  </si>
  <si>
    <t>UNIVERSIDAD DISTRITAL FRANCISCO JOSE DE CALDAS</t>
  </si>
  <si>
    <t>CUADRO ANEXO No. 3 PROPUESTA ECONOMICA</t>
  </si>
  <si>
    <t xml:space="preserve"> “CONTRATAR LA ADQUISICIÓN, INSTALACION Y CONFIGURACION DE EQUIPOS DE LABORATORIOS PARA PRACTICAS ACADEMICAS Y DE INVESTIGACION APLICADA CON DESTINO A LOS LABORATORIOS DE LA DE LA UNIVERSIDAD DISTRITAL FRANCISCO JOSÉ DE CALDAS, EN CUMPLIMIENTO DE LOS OBJETIVOS Y METAS EN EL MARCO DEL CONVENIO INTERADMINISTRATIVO NO. 1931 DE 2017 SUSCRITO ENTRE LA UNIVERSIDAD DISTRITAL FRANCISCO JOSÉ DE CALDAS Y LA SECRETARÍA DE EDUCACIÓN DEL DISTRITO.”</t>
  </si>
  <si>
    <t>CAPACITACION (MARCA CON UNA X EN LA CASILLA CORRECTA DE ACUERDO A  LA OFERTA PRESENTADA)</t>
  </si>
  <si>
    <t>GARANTIA OFERTADA  EN AÑOS 
3, 4, + DE 5</t>
  </si>
  <si>
    <t>EN FABRICA</t>
  </si>
  <si>
    <t>EN SITIO DE UBICACIÓN EQUIPOS</t>
  </si>
  <si>
    <r>
      <rPr>
        <b/>
        <sz val="10"/>
        <color indexed="8"/>
        <rFont val="Arial"/>
        <family val="2"/>
      </rPr>
      <t>REPRESENTANTE LEGAL:</t>
    </r>
    <r>
      <rPr>
        <sz val="11"/>
        <color theme="1"/>
        <rFont val="Calibri"/>
        <family val="2"/>
        <scheme val="minor"/>
      </rPr>
      <t>________________________________________________________________________</t>
    </r>
  </si>
  <si>
    <r>
      <rPr>
        <b/>
        <sz val="10"/>
        <color indexed="8"/>
        <rFont val="Arial"/>
        <family val="2"/>
      </rPr>
      <t>FIRMA:</t>
    </r>
    <r>
      <rPr>
        <sz val="11"/>
        <color theme="1"/>
        <rFont val="Calibri"/>
        <family val="2"/>
        <scheme val="minor"/>
      </rPr>
      <t>_________________________________________________________________________________________</t>
    </r>
  </si>
  <si>
    <r>
      <rPr>
        <b/>
        <sz val="10"/>
        <color indexed="8"/>
        <rFont val="Arial"/>
        <family val="2"/>
      </rPr>
      <t>NOMBRE DE LA EMPRESA:</t>
    </r>
    <r>
      <rPr>
        <sz val="11"/>
        <color theme="1"/>
        <rFont val="Calibri"/>
        <family val="2"/>
        <scheme val="minor"/>
      </rPr>
      <t>______________________________________________________________________</t>
    </r>
  </si>
  <si>
    <t>VALOR TOTAL DE LA PROPUESTA</t>
  </si>
  <si>
    <t>Colector de mano para captura de datos GNSS, conectividad WiFi y 4G disponible en Colombia, sensor E-Compass, Bluetooth v.4.0 o superior, conector USB y sistema NFC, 2GB RAM o superior, procesador Qualcomm Snapdragon 410 o superior, ranura de tarjeta de memoria MicroSDHC, altavos y micrófono integrado, precisión 2-5 metros en tiempo real o superior, compatible mínimo con GPS y Glonass, 72 canales o superior, conector de antena externa, rastreo de doble constelación,  alta resistividad a polvo y humedad IP-67 o superior, pantalla 5 pulgadas o superior, se requiere  batería adicional, cámara fotográfica con georreferenciación automática de 13MP o superior, memoria de almacenamiento 16GB o superior, capacidad de batería 4800 mAh o superior, sistema operativo android 5.1 o superior, cargador y accesorios que garanticen funcionamiento y conexión para descarga de información; el equipo debe permitir instalación y funcionamiento del software de campo esri Colector, con el cual cuenta la Universidad en licenciamiento educativo tipo campus.</t>
  </si>
  <si>
    <t>CONVOCATORIA PÚBLICA No. 008 DE 2018</t>
  </si>
  <si>
    <t>Trípode en aluminio para teodolito, nivel y estaciones. Cierre de palancas doble seguro. Funda impermeable en lona.</t>
  </si>
  <si>
    <t>Manual o semi automático. Rango de espesor de corte: 0,5 - 60μm o mejor, tamaño máximo de la muestra: 50 × 50 mm, Tensión y potencia: 110 V 50 / 60 Hz, permite el corte semi-motorizado o manual.</t>
  </si>
  <si>
    <t>Molinete o correntómetro de eje horizontal para la medición de la velocidad del agua en canales abiertos naturales y/o artificiales. El molinete también debe permitir realizar mediciones confiables en un canal de laboratorio de sección transversal rectangular, de ancho 85mm y profundidad del agua igual o superior a los 50mm. El equipo estará conformado por: Hélice; Eje del molinete; varilla vertical graduada en centímetros con pie de apoyo; cables; mando o caja registradora; caja robusta para el transporte del equipo y kit de herramienta: Las especificaciones del equipo se citan en los siguientes literales: A) La hélice debe ser soportada por un eje horizontal paralelo a las líneas del flujo del agua. Con dicha hélice se debe poder realizar mediciones de la velocidad del agua de hasta 3m/s. Se deberá entregar ecuación de la hélice. La hélice debe contar con certificado de calibración. B) El eje del molinete debe contar con tornillo de sujeción, o similar, que permita variar la posición vertical del eje del molinete a lo largo de la varilla. El eje del molinete soportará la hélice y el eje del molinete se debe apoyar sobre la varilla vertical. C) La varilla vertical debe ser graduada en centímetros y debe contar con pie de apoyo de modo que durante la realización de un aforo la barra siempre este en contacto con el fondo del canal. La varilla debe contar con una longitud mínima de 1.5m. D) Los cables deben permitir la transmisión de los impulsos entre el eje y el mando. Se deberán entregar dos (2) cables con las siguientes longitudes: Cable 1 de longitud mínima 1.5m y Cable 2 de longitud mínima 4.0m. E) El mando o caja registradora debe ser digital y capaz de registrar los impulsos generados por el giro de la hélice durante determinado tiempo, de modo que estos se puedan transformar en frecuencia (revoluciones por unidad de tiempo) y en velocidad en metros por segundo. Las mediciones se deben realizar con una precisión igual o superior al 2%. El mando debe ser portátil e independiente de un computador para la toma de datos. Adicionalmente, el mando debe contar con puerto USB para la trasferencia de datos. El mando debe ser alimentado por baterías de fácil consecución en el mercado. F) Deben ser resistentes a la corrosión especialmente en las áreas en contacto con el agua los siguientes componentes del molinete: Hélice; Eje del molinete; varilla vertical graduada en centímetros con pie de apoyo; cables; mando o caja registradora. G) Tanto el eje del molinete como la varilla vertical graduada con pie deben estar construidos en bronce o acero. Otros materiales serán aceptados para los componentes antes mencionados siempre y cuando la literatura científica (entiende por literatura científica: libro con ISBN o artículo en revista indexada) soporte que las características del material son iguales o superiores a las del bronce o acero en cuanto a: resistencia a la corrosión y resistencia a la flexión. H) La caja para el transporte del equipo debe ser robusta y con secciones independientes para albergar cada componente del equipo, de modo que todos los componentes del equipo se hallen protegidos de golpes e impactos que puedan causar su avería o daño. I) El kit de herramienta debe permitir el mantenimiento básico del equipo. J) En caso de requerirse, se deberá entregar software para realizar la descarga y análisis de los datos del mando a un computador. K) Se deberán entregar guías de prácticas de laboratorio, y manuales de cada uno de los módulos y/o componentes del equipo. L) Los equipos deberán entregarse a cero (0) metros, en el laboratorio especificado por la Universidad.</t>
  </si>
  <si>
    <t>Receptor Navegador GPS + Glonass, conectividad Bluetooth y USB, brújula electrónica de 3 ejes con compensación de inclinación, altímetro, barómetro, cámara 8MP con geoetiquetas, pantalla color 2,6" o superior, memoria 4GB interna o superior, Protección IPX7 o superior, baterías recargables NiMH con cargador, lector tarjetas SD, linterna.</t>
  </si>
  <si>
    <t>EQUIPOS DE LABORATORIO DE INVESTIGACIÓN APLICADA - Equipo fotómetro multiparamétrico portatil</t>
  </si>
  <si>
    <t xml:space="preserve">Centrifuga con velocidad entre 200 y 16000rpm o entre 200 y 21000, volumen máximo 4X750mL, con rotores intercambiables y sistema de identificación automática de cambio de rotor con más velocidad, motor impulsado con bloqueo de la tapa, sistema de refrigeración libre de CFC(temperaturas desde -20 ° C hasta 40 ° C con incrementos de 1 ° C, con programa de preenfriamiento refrigeración), con señales acústicas al final de cada carrera, Fabricado de acuerdo con normas internacionales de seguridad, e. IEC 61010, pantalla LCD y teclado de membrana, unidad de conducción libre de mantenimiento, Preselección del tiempo de funcionamiento de 10 s para 99 h 59 min o continuo y almacenamiento de hasta 99 carreras, con tecla rápida para tiradas cortas, Selección de la velocidad en rpm y fuerza g, con incrementos de 10 en 10 de aceleración y deceleración, posibilidad de desaceleración sin freno o con desaceleración de 1 a 10, siendo 1 la más lenta y 10 la más rápida, alimentación eléctrica de 640 w a 2000 w,  Incluir los siguientes accesorios: 1 Rotor oscilante de 4 plazas (Capacidad máxima 4 X 750 ml), 4 Bucket para rotor oscilante, 4 tapas para bucket, 4 Adaptadores porta tubos de 4-7ml (84 Tubos)  o Adaptadores Tubos de muestra de sangre de 5/7 ml o 4.5/6 , 4 Adaptadores porta tubos de 15ml (68 o 56 Tubos falcón o redondos), 4 Adaptadores porta tubos de 50ml (28 Tubos Falcón), 4 adaptadores porta tubos para volúmenes entre 150 y 200 mL (4 tubos), 4 Adaptadores porta tubos de 250ml (4 Tubos), 1 Rotor ángulo fijo, 30 tubos x 1.5/2.0ml, 4 Frasco de 750 ml, 4 frascos de 250 ml, 4 frascos entre 150 y 200 mL y 4 frascos de 250 ml </t>
  </si>
  <si>
    <t xml:space="preserve">Dispositivo homogenizador ultrasónico para homogeneización, dispersión, emulsión, desintegración, disrupción celular, desgasificación. Para uso manual y de pie con soporte; Ajuste de frecuencia automático, amplitud ajustable del 10 al 100% o del 20 a 100 % y pulzo ajustable de 10 a 100% .  Grabación de datos: amplitud, ENERGÍA, tiempo y temperatura en la tarjeta SD interna o visualización a través de navegador en PC o MAC sin instalación de software. Operación continua y por pulsos. Modos de control en tiempo, energía (Joules) y temperatura. Tiempo programable en minutos. Energía programable en Joules. 
Debe incluir accesorios mínimos para su funcionamiento: Procesador ultrasónico de mínimo 200- 550 vatios, frecuencia mínima de 20kHz, sistema de sintonización automática de frecuencia
Sonotrodos en titanio o materiales superiores en calidad al titanio, para muestras desde 0,2ml hasta 1000ml o superior                                                                                                                                                
Medidor de potencia para visualización de corriente, Potencia, energía acumulada, tiempo y temperatura de operación acumulado en pantalla digital
Soporte con pinza abrazadera o clamp.
Fuente de alimentación 550 Watios a 20 Khz para grandes volúmenes. Unidad de fuente de alimentación. 100 a 240 V AC, que incluya convertidor, cuernos de 1" y 1/4" y puntas de 1/8". Llaves para cambio de punta en el sonotrodo, llave de torque y prensa de torque y punta de repuesto para el sensor de 1/8 (200.000 horas)
</t>
  </si>
  <si>
    <t>RECEPTOR CARTOGRAFICO</t>
  </si>
  <si>
    <t>Procesador mínimo de 1 GHz, RAM 1024 MB mínimo, memoria interna ROM 1GB mínimo, ranura y tarjeta SD/SDHC o Micro SD de 10 GB clase 10 U1 soportada por el equipo, software de captura SIG propio de la marca, receptor GPS mínimo 60 canales, bluetooth y Wifi, conexión USB, resistencia al agua minimo IPx6 o mejor. Precisión métrica horizontal de 1m a 3m. Constelaciones: mínimo GNSS, GLONASS y GALILEO. Sistema Operativo Windows o Android. Software de recolección de datos no tipo (demo ó trial) con licenciamiento no menor a 5 años o vitalicio, con funcionalidad de trabajo propio de la marca, que permita cargue de formatos vector y raster, 2 kit de baterías recargables con cargador de baterías y estuche en lona impermeable.</t>
  </si>
  <si>
    <t>DISTANCIOMETRO</t>
  </si>
  <si>
    <t>Distanciometro laser de mínimo 200 metros o mejor, precisión +/- 1 mm, protección al agua IP65 o superior. Sensor de inclinación 360°. Conexión bluetooth o mejor a equipos Smartphone y/o tableta, cables de descarga de datos y software de instalacion, puntero zoom de 4x. Baterias recargables con capacidad de 1000 ciclos de carga + cargador. Estuche en lona impermeable. Manual</t>
  </si>
  <si>
    <t>JALÓN</t>
  </si>
  <si>
    <t>Canal de sección transversal rectangular para el estudio del movimiento del agua a flujo libre, conformado por: canal, estructura de soporte, almacenamiento, sistema de bombeo, recirculación y accesorios. Las especificaciones del equipo se citan en los siguientes literales: A) La máxima longitud total del sistema debe ser 10m; y el ancho máximo del sistema debe ser 1.5m. Los 10 metros hacen alusión a la longitud máxima que debe ser ocupada por la totalidad del equipo, incluyendo canal, estructura de soporte, almacenamiento, sistema de bombeo y recirculación. Dicha condición es establecida en función del espacio disponible. B) Todos los elementos: canal, estructura de soporte, almacenamiento, sistema de bombeo, recirculación y accesorios, deben ser resistentes a la corrosión especialmente en las áreas en contacto con el agua. C) El canal, estructura de soporte, almacenamiento, sistema de bombeo y recirculación deben estar localizados en un solo nivel para no tener la necesidad de utilizar tanques elevados. D) La mínima longitud de la sección de ensayo debe ser 5m. Entiéndase por sección de ensayo el espacio que alberga el canal rectangular por el cual circulará el agua. Los 5m no incluyen el mecanismo para la estabilización del flujo a la entrada del canal. E) El ancho mínimo del canal debe ser 85mm. F) La altura mínima de las paredes del canal debe ser 250mm. G) El material de las paredes del canal debe ser vidrio templado transparente. Otros materiales serán aceptados para las paredes del canal siempre y cuando la literatura científica (entiéndase por literatura científica: libro con ISBN o artículo en revista indexada) soporte que las características del material son iguales o superiores a las del vidrio templado en cuanto a: Transparencia; Color; resistencia a la opacidad; resistencia a la deformación; resistencia al desgaste y resistencia a las ralladuras cuando se transporta agua. H) La pendiente del fondo del canal debe variar de forma gradual al menos en un rango de 0 % al 3% mediante el uso de tornillo graduado. I) La estructura de soporte debe estar elaborada en acero, aluminio pesado o poliéster reforzado con fibra de vidrio. J) Por el canal deberá circular un rango de caudales superior a 5.5 L/s. K) El sistema deberá contar con mecanismo de regulación de caudal y con mecanismo para la estabilización del flujo a la entrada del canal con el fin de minimizar la turbulencia; y con mecanismo para la medición del caudal. L) El mecanismo de medición de caudal debe permitir realizar mediciones al menos entre un rango de 0 L/s a 2,5 L/s. M) El sistema de bombeo deberá contar con bomba centrífuga de mínimo 0,35 Kw, con altura dinámica mínima de diez (10) metros y con caudal mínimo de 5.5L/s. El rodete debe ser de acero inoxidable. N) El almacenamiento de agua debe tener una capacidad mínima de 250 litros. Adicionalmente, el canal deberá contar con los siguientes accesorios: Ñ) Dos (2) compuertas verticales de admisión inferior con mecanismo que permita variar de forma gradual su posición. O) Una (1) compuerta curva de admisión inferior con mecanismo que permita variar de forma gradual su posición. P) Un (1) juego de vertederos de cresta delgada que incluya los vertederos: Rectangular, triangular y trapezoidal. Q) Un (1) vertedero de cresta ancha. R) Un (1) vertedero con perfil Ogee y salto de esquí en la descarga. S) Una (1) Canaleta parshall o canaleta de  medición de caudal a flujo crítico. T) Dos (2) medidores del nivel de la lámina del agua. U) El sistema deberá funcionar a 120 V 60 Hz o 240 V 60 Hz en red monofásica y/o trifásica. V) Se deberán entregar guías de prácticas de laboratorio, y manuales de cada uno de los módulos y/o componentes del equipo. W) Los equipos deberán entregarse a cero (0) metros, en el laboratorio especificado por la Universidad.</t>
  </si>
  <si>
    <t>MICROMOLINETE HIDRAULICO DE EJE HORIZONTAL</t>
  </si>
  <si>
    <t>Lectura directa de 30 aumentos, precisión angular 2" - 5", resolución en pantalla 1", alcance con un prisma 4.000m, alcance sin prisma mínimo 450m., Protección IP65 o IP66, Sistema de comunicación Bluetooht de largo alcance minimo 200m o mejor. Plomada laser ó optica, software interno con módulo topográfico (Altimetrico, Planimetrico), Sistema operativo Windows. Debe contar con soporte para memorias extraibles como USB o SD, (incluir memoria de 4GB clase 10).  Debe incluir caja para transporte rigido y moral en lona impermeable, dos baterías de minimo 5200mAh, cargador, cable para transferencia de datos, trípode, dos bastones de 5 metros con estuche, 2 prismas con portaprisma  estuche en lona.  Certificado de calibración vigente no mayor a 1 mes a la fecha de  entrega, emitido por entidad certificada en estos procesos. Manual de operacion,  kit basico que incluye (1 mazo de 2lb, 1 cinta metrica metalica de 3m, plomada 16oz).</t>
  </si>
  <si>
    <t>Teodolitos con aumento óptico mínimo de 30X y distancia mínima de enfoque de 1.4 metros o mejor.  Precisión 5", Protección de agua y polvo Ip65 o Ip66, pantalla digital LCD o similar con luz de fondo. Memoria interna de almacenamiento mínimo 250 puntos dobles, Certificado de calibración vigente no mayor a 1 mes a la fecha de entrega, emitido por entidad certificada en estos procesos. 2 Baterías recargables. Cargador para baterías. Cables de descarga de datos y software de instalación.  Debe contener estuche rígido de transporte y forro en lona. Con trípode metálico con forro y kit básico que incluye (1 mazo 2lb, 1 cinta métrica de 20m, plomada 16oz)</t>
  </si>
  <si>
    <t xml:space="preserve">Dispositivo de medición para experimentos y demostraciones en campo. Con pantalla digital. Captura de pantalla puede ser guardada en tarjeta micro SD o en memoria USB. Equipo que permita mediante la conección de diversas sondas la medición en agua de Ph, Conductividad, Turbiedad, detección de sustancias tóxicas y parametros climáticos como luminancia, presión atmosférica y temperatura ambiente.                                                            
SENSOR CLIMATICO: para registro de parámetros como humedad relativa, temperatura, iluminancia, presión atmosférica, altura por presión barométrica.   
 FOTOMETRO DE INMERSIÓN: para medir sustancias tóxicas y enturbiamiento de agua con cable de 1mt.            
 ADAPTADOR Y SENSOR DE CONDUCTIVIDAD                         
ADAPTADOR Y ELECTRODO PARA MEDICION DE PH: Rangos de medición pH: 0... 14.                     
KIT DE REACTIVOS PARA FOTOMETRÍA. Con Maletín y accesorios
</t>
  </si>
  <si>
    <t xml:space="preserve">Una Estación de sellado con patrones intercambiables con: cilindros elevadores para ubicación del sello. Minimo 2 sensores magnéticos para el posicionamiento u otro sistema de automatizado aplicable a industrias 4.0. Requisitos del PLC: 8 salidas digitales minimo, 10 entradas digitales mimimo.
Un Segmento de cinta transportadora doble de 24V: Módulo mecatrónico básico, accionado por medio de un motor reductor de 24 V y velocidad variable, equipado con sensores de posición final y esclavo PROFIBUS DP integrado con: Longitud minima de = 600 mm, ancho minimo = 160 mm, carril minimo = 120 mm. Motor reductor, 24 V CC. Módulo PWM por medio de potenciómetro o entrada analógica de 0 V a 10 V. minimo 2 sensores inductivos de posición final. 2 interfaces M12 para actuadores y sensores adicionales. Conector SUB-D de sistema, de 9 polos, para conexión de contactores, mircrocontrol Logo! o control lógico programable. Disco incremental para detección de posición y medición de velocidad por medio de sensor óptico. Requisitos de la unidad de control: 4 entradas digitales minimo, 3 salidas digitales minimo.Módulo de esclavo PROFIBUS DP
Una Placa portadora de piezas de trabajo: Portador para alojamiento y transporte de piezas de trabajo sobre cintas transportadoras. Sensor de posición. Sistema de identificación de 4 bits
Una Unidad de evaluación RFID: Unidad de evaluación con minimo dos puertos Ethernet para la comunicación o comunicacion inhalambrica. Conexión de  cuatro o mas  cabezales de escritura y lectura RFID por medio de casquillos M12  Interruptor DIP para selección de direcciones
Un Panel frontal con cabezal de escritura y lectura y cable de conexión:Función: escritura y lectura de etiquetas RFID. Frecuencia de trabajo: 13,56 MHz. Tipo de protección: IP67. Tipo de conexión: enchufe M12. 2 soportes móviles de datos EEPROM: capacidad de memoria de 128 bytes. Tensión de servicio: 24V
Un Cabezal de escritura y lectura RFID con soporte y cable de conexión: Función: Escritura y lectura de etiquetas RFID. Frecuencia de trabajo: 13,56 MHz. Tipo de protección: IP67. Tipo de conexión: Enchufe M12. 2 soportes móviles de datos EEPROM: Capacidad de memoria de 128 bytes. Tensión de servicio: 24 V
Un Juego de Conectores de seguridad rojo: Conectores de seguridad y casquillos de seguridad. Datos nominales: 1000V/32A CAT II. Color rojo
Un Juego de Conectores de seguridad azul: Conectores de seguridad y casquillos de seguridad. Datos nominales: 1000V/32A CAT II. Color azul
Un Cable de interfaz de 25 polos, clavijero Sub-D / conector: Conexión: conector de 25 pines / casquillo de 25 pines. Asignación de contactos: 1:1
Un Sistema modular de entrenamiento para equipos PLC: Tensión de operación: 220-240V AC, 50- 60Hz. Entrada y salida PROFINET (switch de 2 puertos o mas) como interfaz estándar. 1 interfaz PROFIBUS. Servidor de web integrado. 16 entradas digitales. 16 pulsadores enclavables para simulación de las entradas digitales. 16 salidas digitales DC 24V. 16 entradas digitales DC 24V. 8 entradas analógicas -10... +10V o 0... 20mA. 4 salida analógica -10V...+10V o 0... 20mA. 1 salida analógicas -10... +10V ajustable via potentiometro. 1 salida analógicas 0... 20mA ajustable via potentiometro. Conector bus de 9-pol y 25-pol para conexión. SIMATIC STEP 7 Professional V13 SP1* o versión más reciente. 
Un Sistema modular de entrenamiento para equipos PLC: Pantalla completamente gráfica de 16 millones de colores. Pantalla táctil de 7". Resolución: 800 x 480 píxeles.  Interfaces MPI, PROFIBUS DP, PROFINET I/O, USB. Alimentación de corriente: 24 V CC 
Manual de uso del alboratorio.
Un Compresor silencioso: Potencia del motor: 0,34kW. Capacidad de absorción: 50ltr. /mín.  Presión: 8bar. Capacidad del recipiente: 15ltr
Un Juego de mangueras y accesorios para los sistemas mecatrónicos.
Banco móvil 1200mm minimo, con bastidor de experimentación de 2 niveles. Minimo 3 carriles de perfil de aluminio. Regleta de tomacorrientes desconectable, con 5 tomas.
Un Cubierta de protección para banco el banco movíl
Un Secador de membrana para el compresor  de  acoplamiento rápido, filtro  con separador de agua: . Drenaje semiautomático. Filtraje de 50 micras de alta calidad 
Un Simulador de pruebas y fallos: 15 ledes para visualización del estado de las entradas digitales. 11 pulsadores o interruptores con enclavamiento para activación de las salidas digitales. 11 ledes para visualización de las salidas digitales activadas. 12 conmutadores de fallo. 1 terminal macho de 25 pines para la conexión de un control. 1 terminal hembra de 25 pines para la conexión de una estación. 1 terminal macho de 9 pines para la conexión de un control. 1 terminal hembra de 9 pines para la conexión de una estación. 1 compuerta con cerrojo para ocultar fallos seleccionados
Un Cable de conexión serie 9/9 polos: Conexión: 9 pines / 9 casquillos. Asignación de contactos: 1:1
Un Cable de interfaz de 25 polos, clavijero Sub-D. Conexión: conector de 25 pines / casquillo de 25 pines. Asignación de contactos: 1:1
</t>
  </si>
  <si>
    <t>EQUIPOS DE LABORATORIO DE INVESTIGACIÓN APLICADA - Sistema de medición (no destructivo) de espectroscopia vibracional, que se basa en la obtención del espectro (con regla de selección par) del tipo Raman</t>
  </si>
  <si>
    <t>Sistema de medición (no destructivo) de espectroscopia vibracional, que se basa en la obtención del espectro (con regla de selección par) del tipo Raman: Microscopio óptico grado investigación con dos posiciones motorizado controlado por PC, condensador de Abbe y Mínimo ampliación de imagen con objetivos 5x, 10x y 100x. Base Raman incluye: Espectrómetro de imágenes integrado con 4 rejillas, Montado en torreta motorizada para resolución completa, rango y cobertura (rejillas: 600gr, 1200gr, 1800, 2400gr), detector CCD, TE enfriado por aire, 1024x256 píxeles. Filtros, 6 al menos, para ajuste de potencia del laser., Agujero pinhole confocal controlado por PC (para confocal Y muestreo macro). Software para análisis espectral para la fácil adquisición y análisis de datos Raman. Con control del hardware y parámetros de adquisición, autocalibración, métodos personalizables, substracción de fluorescencia FLAT, etiqueta y ajuste de picos, captura de imágenes, suavizado, sustracción espectral, etc. 1 + 6 paquete de licencias extendidas (1 licencia para el control del sistema; 6 licencias para procesamiento) Kit laser en el rango de 600nm a 650 nm / 30 mW. Kit para posicionamiento de muestras. Incluye plataforma motorizada XY de al menos las siguientes características (X=75 mm, Y= 50 mm) y dispositivo Z motorizado controlados por el software. Especificaciones XY: repetibilidad ≤ 1μm; Precisión ± 1μm; Resolución (tamaño mínimo del paso) = 50 nm. Peso máximo de la muestra: 500 g. Especificaciones Z: resolución dada por un Tamaño mínimo del paso =0.01 µm. Incluye joystick de posicionamiento, controlador externo, paquete de software y capacidad AutoFocus de Raman.</t>
  </si>
  <si>
    <t>Equipo de jarras (floculador) portátil (4 v asos de 1 Litro, rango 10 a 300 RPM , potencia 1/3 HP, lámpara 20 W).: Es un equipo de agitación de múltiples paletas de velocidad variable, entre 10 a 300 rpm, con visualización digital de las revoluciones de agitación. Especificaciones Tecnicas. Tiempo parada programable: si; Tiempo de rango programable: 0´1” – 99´59”; Capacidad ( vasos de 1 o 2 litros) : 4; Medidas de sistemas de agitación ( l x An X Al ) : 68 x 26 x 42; Medidas de transiluminador ( L x An x Al ) (cm) : 68 x 21 x 9,6; Medidas de paletas ( L x An x Al ) (cm) : 7.2 x 2.5 x 30.5; Uniformidad promedio : (rpm) : ±2; Resolución (rpm) : 1; Sensibilidad de control (rpm) : ±0.2; Rango (rpm) 10 – 300; Frecuencia (w ) : 260; Potencia motor (HP) : 1/3, Potencia lámpara : 20; voltaje : 110 – 115</t>
  </si>
  <si>
    <t>EQUIPOS DE LABORATORIO DE INVESTIGACIÓN APLICADA - Equipo de jarras</t>
  </si>
  <si>
    <t>EQUIPOS DE LABORATORIO DE INVESTIGACIÓN APLICADA - Equipo multiparámetro portátil</t>
  </si>
  <si>
    <t xml:space="preserve">Equipo multiparámetro portátil (medición de pH, conductiv idad, OD, Solidos disueltos, temperatura del agua): Rango de Ph:0.000 … 14.000 + / 0.004 Ph; Rango de Mv:+ /- 1200.0 mV + /- 0.2 Mv; Temperatura:-5.0 … 105.0 °C + /-, 0.2 °C; Conductividad:0.00 … 2000 mS/cm + /- 0.5 % del valor medio; Resistencia específica:0.00 Ohm cm … 100 MOhm cm + /- 0.5 % del  valor  medio; Salinidad:0.0 …  70.0 (IOT) + /- 0.5 % del  valor medio;  TDS:0 …  1999 mg/l,  0 bis 199.9 g/l + /- 0.5 % del valor medio; Concentración de DO:0.00 … 20.00 mg/l + /- 0.5 % del valor; Saturación de DO:0.0 … 200.0 % + /- 0.5 % del valor; Presión parcial DO:0 … 400 hPa + /- 0.5 % del valor; Puntos de calibración:1-, 2-, 3-, 4-, 5; Almacenamiento de buffers:22 sets de buffer precargados; Memoria de calibración:10 últimas calibraciones; Timer:de 1 a 999 días; Fijo:0.475 cm-1, 0.100 cm-1, 0.010 cm-1; Calibrable (1 punto):0.450 to 0.500 cm-1, 0.800 … 0.880 cm- 1,;Ajustable:0.250 … 25.000 cm-1; 0,090 … 0.110 cm-1; Coeficiente de temperatura:nLF: función no linear de acuerdo a EN 27 888 y función de agua ultrapura; Punto de calibración:1 punto en OxiCal-calibration vessel; Digital: Sensor IDS:sí para pH, ORP, DO y conductividad; Celsius/Fahrenheit:Sí ; CMC:Sí / QSC:Sí ; Trazabilidad de resultados:Sí Pantalla:A color con retroiluminación; Transferencia de datos:Formato *.csv vía interfase USB al PC o USB-Memorystick. </t>
  </si>
  <si>
    <t>Equipo fotómetro multiparamétrico portatil (para análisis de aguas: DQO Medidor COD multiparametro 115 V; Calentador tubo de prueba para COD (115 VAC); Reactivo DQO rang bajo 0-150 ppm (25 test); Reactivo DQO rang medio 0 1500 ppm (25 test); solución de pH 4,01, 500 mL. c/certificado; Solución pH 7,01, 460 mL; Solución de pH 10,01, 500 mL; Soluc. de limpieza de electrodos Bot. 500 mL; Solución de almacenamiento electrodos 460mL; Sol. Conductividad 12.880 μS/cm 500ml; Sol. conductividad 1413 uS/cm c/certif.(500ml); Solución Zero oxígeno (460 ml)</t>
  </si>
  <si>
    <t>GEOSYSTEM INGENIERIA S.A.S</t>
  </si>
  <si>
    <t>CESAR TABARES L Y CIA LTDA</t>
  </si>
  <si>
    <t>KASAI S.A.S ORGANIZACIÓN COMERCIAL</t>
  </si>
  <si>
    <t>ELECTROEQUIPOS COLOMBIA S.A.S</t>
  </si>
  <si>
    <t>TECNOLOGÍAS GENÉTICAS LTDA</t>
  </si>
  <si>
    <t>ANALYTICA</t>
  </si>
  <si>
    <t>MUNDIAL DE EQUIPOS S.A.S</t>
  </si>
  <si>
    <t>S&amp;S INGENIERIA S.A.S</t>
  </si>
  <si>
    <t>NUEVOS RECURSOS S.A.S</t>
  </si>
  <si>
    <t>GAMATECNICA INGENIERIA LTDA</t>
  </si>
  <si>
    <t>ANALITICA Y MEDIO AMBIENTE S.A.S</t>
  </si>
  <si>
    <t>KASSEL GROUP S.A.S</t>
  </si>
  <si>
    <t>ICL DIDACTICA LTDA</t>
  </si>
  <si>
    <t>INSTRUMENTOS Y MEDICIONES INDUSTRIALES S.A.S.</t>
  </si>
  <si>
    <t>HACH COLOMBIA S.A.S</t>
  </si>
  <si>
    <t>SUMEQUIPOS S.A.S</t>
  </si>
  <si>
    <t>CUMPLE</t>
  </si>
  <si>
    <t>OFERTA ECONOMICA</t>
  </si>
  <si>
    <t>GARANTIA</t>
  </si>
  <si>
    <t>EVALUACION ITEM A ITEM</t>
  </si>
  <si>
    <t>NO CUMPLE</t>
  </si>
  <si>
    <t>CAPACITACION</t>
  </si>
  <si>
    <t>S</t>
  </si>
  <si>
    <t>F</t>
  </si>
  <si>
    <t>PUNTAJE</t>
  </si>
  <si>
    <t>OFERTA ECONOMICA HABILITADOS</t>
  </si>
  <si>
    <t>PUNTAJE OFERTA ECONÓMICA</t>
  </si>
  <si>
    <t>PUNTAJE GARANTIA</t>
  </si>
  <si>
    <t>OFERENTE CON MAYOR PUNTAJE</t>
  </si>
  <si>
    <t>PUNTAJE MAXIMO</t>
  </si>
  <si>
    <t>VALOR ADJUDICADO</t>
  </si>
  <si>
    <t>PRECIO BASE</t>
  </si>
  <si>
    <t>FI</t>
  </si>
  <si>
    <t>FT</t>
  </si>
  <si>
    <t>FCE</t>
  </si>
  <si>
    <t>FAMARENA</t>
  </si>
  <si>
    <t>VIVERO</t>
  </si>
  <si>
    <t>MADERAS</t>
  </si>
  <si>
    <t>LABORATORIO DE  SANIDAD FORESTAL</t>
  </si>
  <si>
    <t>FAASAB</t>
  </si>
  <si>
    <t xml:space="preserve">Artes Plasticas y Visuales </t>
  </si>
  <si>
    <t>ANALYTICA SAS</t>
  </si>
  <si>
    <t>REQUISITOS HABILITANTES</t>
  </si>
  <si>
    <t>EVALUACION JURIDICA</t>
  </si>
  <si>
    <t>EVALUACION FINANCIERA</t>
  </si>
  <si>
    <t>EVALUACION MARCAS</t>
  </si>
  <si>
    <t>NC</t>
  </si>
  <si>
    <t>CONSOLIDADO EVALUACION HABILITANTE FINACIERA, JURIDICA Y TECNICA</t>
  </si>
  <si>
    <t>GARANTIA EN MESES</t>
  </si>
  <si>
    <t>OFERTAS HABILITADAS</t>
  </si>
  <si>
    <t>MVOT</t>
  </si>
  <si>
    <t>PRE1</t>
  </si>
  <si>
    <t>PRE2</t>
  </si>
  <si>
    <t xml:space="preserve">EMPRESA </t>
  </si>
  <si>
    <t>ITEMS ADJUDICADOS</t>
  </si>
  <si>
    <t>VALOR</t>
  </si>
  <si>
    <t>EVALUACIÓN OFERTAS ECONÓMICAS CONVOCATORIA PÚBLICA 014 DE 2018</t>
  </si>
  <si>
    <t>OBJETO: CONTRATAR LA ADQUISICIÓN, INSTALACION Y CONFIGURACION DE EQUIPOS DE LABORATORIO DEL GRUPO DE ROBUSTOS, CON DESTINO A LOS LABORATORIOS DE LAS FACULTADES DE LA UNIVERSIDAD DISTRITAL FRANCISCO JOSÉ DE CALDAS, DE ACUERDO CON LAS CONDICIONES Y ESPECIFICACIONES PREVISTAS</t>
  </si>
  <si>
    <t>TOTAL ADJUDICADO</t>
  </si>
  <si>
    <t>ITEMS DESIERTOS</t>
  </si>
  <si>
    <t>TOTAL DESIERTOS</t>
  </si>
  <si>
    <t>MAESTRIA</t>
  </si>
  <si>
    <t>BODEGA AUDIOVISUALES</t>
  </si>
  <si>
    <t xml:space="preserve"> CÁMARA VIDEO</t>
  </si>
  <si>
    <t>CAMARA FOTOGRÁFICA</t>
  </si>
  <si>
    <t>LENTE</t>
  </si>
  <si>
    <t>LAMPARA PORTATIL</t>
  </si>
  <si>
    <t>MICROFONO BOOM CON CAÑA, PERRO Y ZEPELIM</t>
  </si>
  <si>
    <t>Artes Plasticas y Visuales/  CDA</t>
  </si>
  <si>
    <t>BODEGA AUDIOVISUALES/CDA</t>
  </si>
  <si>
    <t xml:space="preserve">ESCANER </t>
  </si>
  <si>
    <t>FLASH</t>
  </si>
  <si>
    <t xml:space="preserve">TELEVISOR </t>
  </si>
  <si>
    <t>LABORATORIO DE CONSTRUCCIONES CIVILES</t>
  </si>
  <si>
    <t>LABORTORIO DE TOPOGRAFIA</t>
  </si>
  <si>
    <t>VIDEO PROYECTOR</t>
  </si>
  <si>
    <t>OFICINA AUDIOVISUALES</t>
  </si>
  <si>
    <t>TREPACK PORTATIL+VIDEO BEAM + TELON</t>
  </si>
  <si>
    <t>Herbario Forestal (UDBC)</t>
  </si>
  <si>
    <t>Cámara  Fotográfica</t>
  </si>
  <si>
    <t xml:space="preserve">Cuerpo de Camara fotografica profesional </t>
  </si>
  <si>
    <t>Lente macro compatible con cuerpo de camara item 12</t>
  </si>
  <si>
    <t>Flash  de anillo compatible con camara del item 12</t>
  </si>
  <si>
    <t xml:space="preserve">Camara </t>
  </si>
  <si>
    <t xml:space="preserve">CARTOGRAFIA </t>
  </si>
  <si>
    <t xml:space="preserve">VIVERO </t>
  </si>
  <si>
    <t>VIDEOBEAM 3D</t>
  </si>
  <si>
    <t>Centro de Audiovisuales F.C.E</t>
  </si>
  <si>
    <t xml:space="preserve">PANTALLA  INTERACTIVA </t>
  </si>
  <si>
    <t>Grabadoras de voz portables</t>
  </si>
  <si>
    <t xml:space="preserve">laboratorio de didactica de las matematicas </t>
  </si>
  <si>
    <t xml:space="preserve">laboratorio de didactica de las matemáticas </t>
  </si>
  <si>
    <t>NESS</t>
  </si>
  <si>
    <t xml:space="preserve">Salas asitidas </t>
  </si>
  <si>
    <t>Tablero digital interactivo</t>
  </si>
  <si>
    <t xml:space="preserve">maestria en  lengua materna </t>
  </si>
  <si>
    <t xml:space="preserve">cámara de video </t>
  </si>
  <si>
    <t>Cabina activa de 12"</t>
  </si>
  <si>
    <t xml:space="preserve">
Maestría en educación en Tecnología con metodología virtual </t>
  </si>
  <si>
    <t>sede calle 64</t>
  </si>
  <si>
    <t>VIDEOCAMARA PROFESIONAL HD</t>
  </si>
  <si>
    <t>TRIPODE PARA VIDEO</t>
  </si>
  <si>
    <t xml:space="preserve">Estudio de iluminación continua ajustable LED Softbox brillante con bolsa de transporte de soporte 2 </t>
  </si>
  <si>
    <t>CAMARA FOTOGRAFICA DIGITAL</t>
  </si>
  <si>
    <t>AULAS DE INFORMATICA</t>
  </si>
  <si>
    <t>Aulas 307 y 312</t>
  </si>
  <si>
    <t xml:space="preserve">TV 86" 217cm </t>
  </si>
  <si>
    <t>Comunicación y Periodismo</t>
  </si>
  <si>
    <t>Porvenir</t>
  </si>
  <si>
    <t>TRIPODE</t>
  </si>
  <si>
    <t>CAMARA DE VIDEO</t>
  </si>
  <si>
    <t>LUZ LED</t>
  </si>
  <si>
    <t>FOTOMETRO</t>
  </si>
  <si>
    <t>Laboratorios de Ingenieria, Laboratorio de realidad virtual</t>
  </si>
  <si>
    <t>Kit de Inmersión Virtual</t>
  </si>
  <si>
    <t>Microsoft Kinect 3D camera</t>
  </si>
  <si>
    <t>Kit de Inmersión de Pantalla</t>
  </si>
  <si>
    <t>Kit de Rastreo</t>
  </si>
  <si>
    <t>Laboratorios de Ingenieria, Alamacen de Laboratorios</t>
  </si>
  <si>
    <t>VIDEOBEAM  – INALAMBRICO</t>
  </si>
  <si>
    <t>VIDEOBEAM  – LASER -  INALAMBRICO</t>
  </si>
  <si>
    <t>SISTEMA DE BIBLIOTECAS</t>
  </si>
  <si>
    <t>Biblioteca Sede El Porvenir</t>
  </si>
  <si>
    <t>CARTELERA DIGITAL INDUSTRIAL 49 PULGADAS</t>
  </si>
  <si>
    <t xml:space="preserve">Biblioteca Sede Tecnológica 
</t>
  </si>
  <si>
    <t xml:space="preserve">Biblioteca 
Sede Ingeniería 
</t>
  </si>
  <si>
    <t>Biblioteca Sede Macarena A</t>
  </si>
  <si>
    <t xml:space="preserve">Biblioteca Medio Ambiente y Recursos Naturales 
Sede Vivero </t>
  </si>
  <si>
    <t xml:space="preserve">Biblioteca
Sede ASAB </t>
  </si>
  <si>
    <t xml:space="preserve">Biblioteca Postgrados en Ciencias y Educación 
Sede Calle 64 </t>
  </si>
  <si>
    <t>Biblioteca Postgrados en Ciencias y Educación 
Sede Calle 64</t>
  </si>
  <si>
    <t>Biblioteca Sede Aduanilla de Paiba</t>
  </si>
  <si>
    <t>CARTELERA DIGITAL INDUSTRIAL 55 PULGADAS</t>
  </si>
  <si>
    <t>PANTALLA TÁCTIL INTERACTIVA</t>
  </si>
  <si>
    <t>PANTALLA TÁCTIL INTERACTIVA Y TV</t>
  </si>
  <si>
    <t>TELEVISOR INDUSTRIAL SMART TV</t>
  </si>
  <si>
    <t>TABLET</t>
  </si>
  <si>
    <t>CARRO DE CARGA DE TABLETS</t>
  </si>
  <si>
    <t>REPRODUCTOR BLU-RAY</t>
  </si>
  <si>
    <t>AURICULARES BLUETOOTH</t>
  </si>
  <si>
    <t>AURICULARES CONVENCIONALES</t>
  </si>
  <si>
    <t>ANDIVISION  S.A.S</t>
  </si>
  <si>
    <t>DISTRICOM DE COLOMBIA S.A.S</t>
  </si>
  <si>
    <t>MAICROTEL S.A.S</t>
  </si>
  <si>
    <t>MULTIMEDIA Y SOTFWARE S.A.S</t>
  </si>
  <si>
    <t>OFIBOD S.A.S</t>
  </si>
  <si>
    <t>UT SICVEL AUDIO DISTRITAL 2018</t>
  </si>
  <si>
    <t>UT  VLL CAM</t>
  </si>
  <si>
    <t>Elite Av Services S.A.S</t>
  </si>
  <si>
    <t>2, 5, 8, 9</t>
  </si>
  <si>
    <t>3, 7, 11, 13, 18, 19, 20, 21, 22, 25, 27, 29, 33, 34, 35, 44, 45, 46, 47, 48, 49, 50, 51</t>
  </si>
  <si>
    <t>52, 53, 54, 56, 57</t>
  </si>
  <si>
    <t>1, 6, 10, 12, 28, 31, 32, 42, 55, 58</t>
  </si>
  <si>
    <t>23, 24, 26, 38, 41, 43, 59</t>
  </si>
  <si>
    <t>4, 14, 15, 16, 30, 36,37, 39, 40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</si>
</sst>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 #,##0_);_(&quot;$&quot;\ * \(#,##0\);_(&quot;$&quot;\ * &quot;-&quot;??_);_(@_)"/>
    <numFmt numFmtId="169" formatCode="_ &quot;$&quot;\ * #,##0_ ;_ &quot;$&quot;\ * \-#,##0_ ;_ &quot;$&quot;\ * &quot;-&quot;??_ ;_ @_ "/>
  </numFmts>
  <fonts count="35" x14ac:knownFonts="1">
    <font>
      <sz val="11"/>
      <color theme="1"/>
      <name val="Calibri"/>
      <family val="2"/>
      <scheme val="minor"/>
    </font>
    <font>
      <sz val="11"/>
      <color theme="1"/>
      <name val="Calibri"/>
      <family val="2"/>
      <scheme val="minor"/>
    </font>
    <font>
      <sz val="8"/>
      <color theme="1"/>
      <name val="Tahoma"/>
      <family val="2"/>
    </font>
    <font>
      <sz val="11"/>
      <color indexed="8"/>
      <name val="Calibri"/>
      <family val="2"/>
    </font>
    <font>
      <sz val="8"/>
      <name val="Tahoma"/>
      <family val="2"/>
    </font>
    <font>
      <b/>
      <sz val="9"/>
      <name val="Tahoma"/>
      <family val="2"/>
      <charset val="204"/>
    </font>
    <font>
      <sz val="9"/>
      <name val="Tahoma"/>
      <family val="2"/>
      <charset val="204"/>
    </font>
    <font>
      <b/>
      <sz val="18"/>
      <name val="Tahoma"/>
      <family val="2"/>
    </font>
    <font>
      <b/>
      <sz val="16"/>
      <name val="Tahoma"/>
      <family val="2"/>
    </font>
    <font>
      <sz val="12"/>
      <name val="Tahoma"/>
      <family val="2"/>
      <charset val="204"/>
    </font>
    <font>
      <b/>
      <sz val="14"/>
      <name val="Tahoma"/>
      <family val="2"/>
    </font>
    <font>
      <b/>
      <sz val="12"/>
      <name val="Tahoma"/>
      <family val="2"/>
      <charset val="204"/>
    </font>
    <font>
      <b/>
      <sz val="8"/>
      <name val="Tahoma"/>
      <family val="2"/>
    </font>
    <font>
      <b/>
      <sz val="10"/>
      <color indexed="8"/>
      <name val="Arial"/>
      <family val="2"/>
    </font>
    <font>
      <b/>
      <sz val="10"/>
      <color rgb="FF000000"/>
      <name val="Arial"/>
      <family val="2"/>
    </font>
    <font>
      <sz val="8"/>
      <name val="Arial"/>
      <family val="2"/>
    </font>
    <font>
      <sz val="9"/>
      <name val="Tahoma"/>
      <family val="2"/>
    </font>
    <font>
      <sz val="8"/>
      <name val="Calibri"/>
      <family val="2"/>
      <scheme val="minor"/>
    </font>
    <font>
      <sz val="9"/>
      <name val="Arial"/>
      <family val="2"/>
    </font>
    <font>
      <sz val="7.5"/>
      <color theme="1"/>
      <name val="Tahoma"/>
      <family val="2"/>
    </font>
    <font>
      <sz val="7"/>
      <name val="Tahoma"/>
      <family val="2"/>
    </font>
    <font>
      <sz val="7"/>
      <name val="Arial"/>
      <family val="2"/>
    </font>
    <font>
      <b/>
      <sz val="9"/>
      <name val="Tahoma"/>
      <family val="2"/>
    </font>
    <font>
      <b/>
      <sz val="7"/>
      <name val="Tahoma"/>
      <family val="2"/>
    </font>
    <font>
      <b/>
      <sz val="9"/>
      <color rgb="FFFF0000"/>
      <name val="Tahoma"/>
      <family val="2"/>
    </font>
    <font>
      <sz val="10"/>
      <name val="Arial"/>
      <family val="2"/>
    </font>
    <font>
      <sz val="11"/>
      <color theme="1"/>
      <name val="Utsaah"/>
      <family val="2"/>
    </font>
    <font>
      <sz val="9"/>
      <color indexed="81"/>
      <name val="Tahoma"/>
      <family val="2"/>
    </font>
    <font>
      <b/>
      <sz val="9"/>
      <color indexed="81"/>
      <name val="Tahoma"/>
      <family val="2"/>
    </font>
    <font>
      <b/>
      <sz val="12"/>
      <name val="Tahoma"/>
      <family val="2"/>
    </font>
    <font>
      <sz val="12"/>
      <color theme="1"/>
      <name val="Tahoma"/>
      <family val="2"/>
    </font>
    <font>
      <sz val="12"/>
      <name val="Tahoma"/>
      <family val="2"/>
    </font>
    <font>
      <sz val="10"/>
      <name val="Arial"/>
      <family val="2"/>
      <charset val="204"/>
    </font>
    <font>
      <sz val="8"/>
      <color rgb="FFFF0000"/>
      <name val="Tahoma"/>
      <family val="2"/>
    </font>
    <font>
      <b/>
      <sz val="8"/>
      <color theme="1"/>
      <name val="Tahoma"/>
      <family val="2"/>
    </font>
  </fonts>
  <fills count="2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EAB4C1"/>
        <bgColor indexed="64"/>
      </patternFill>
    </fill>
    <fill>
      <patternFill patternType="solid">
        <fgColor theme="7" tint="0.39997558519241921"/>
        <bgColor indexed="64"/>
      </patternFill>
    </fill>
    <fill>
      <patternFill patternType="solid">
        <fgColor rgb="FF0BD9C0"/>
        <bgColor indexed="64"/>
      </patternFill>
    </fill>
    <fill>
      <patternFill patternType="solid">
        <fgColor rgb="FFDD073A"/>
        <bgColor indexed="64"/>
      </patternFill>
    </fill>
    <fill>
      <patternFill patternType="solid">
        <fgColor rgb="FFE6988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bgColor indexed="64"/>
      </patternFill>
    </fill>
    <fill>
      <patternFill patternType="solid">
        <fgColor rgb="FFFF00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6">
    <xf numFmtId="0" fontId="0" fillId="0" borderId="0"/>
    <xf numFmtId="44" fontId="1" fillId="0" borderId="0" applyFont="0" applyFill="0" applyBorder="0" applyAlignment="0" applyProtection="0"/>
    <xf numFmtId="0" fontId="3" fillId="0" borderId="0" applyNumberFormat="0" applyFill="0" applyBorder="0" applyProtection="0"/>
    <xf numFmtId="44" fontId="1"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0" fontId="25" fillId="0" borderId="0"/>
    <xf numFmtId="0" fontId="25" fillId="0" borderId="0"/>
    <xf numFmtId="0" fontId="1" fillId="0" borderId="0"/>
    <xf numFmtId="0" fontId="25" fillId="0" borderId="0"/>
    <xf numFmtId="9"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32" fillId="0" borderId="0"/>
    <xf numFmtId="0" fontId="32" fillId="0" borderId="0"/>
    <xf numFmtId="164" fontId="1" fillId="0" borderId="0" applyFont="0" applyFill="0" applyBorder="0" applyAlignment="0" applyProtection="0"/>
  </cellStyleXfs>
  <cellXfs count="240">
    <xf numFmtId="0" fontId="0" fillId="0" borderId="0" xfId="0"/>
    <xf numFmtId="0" fontId="2" fillId="0" borderId="0" xfId="0" applyFont="1"/>
    <xf numFmtId="0" fontId="2" fillId="0" borderId="0" xfId="0" applyFont="1" applyFill="1"/>
    <xf numFmtId="0" fontId="5" fillId="0" borderId="0" xfId="0" applyFont="1" applyFill="1" applyAlignment="1">
      <alignment horizontal="center" vertical="center"/>
    </xf>
    <xf numFmtId="0" fontId="6" fillId="0" borderId="0" xfId="0" applyFont="1" applyFill="1" applyAlignment="1">
      <alignment horizontal="center" vertical="center"/>
    </xf>
    <xf numFmtId="0" fontId="0" fillId="0" borderId="0" xfId="0" applyFont="1" applyAlignment="1"/>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0" xfId="0" applyFont="1"/>
    <xf numFmtId="0" fontId="16" fillId="0" borderId="1" xfId="0" applyFont="1" applyFill="1" applyBorder="1" applyAlignment="1">
      <alignment horizontal="justify" vertical="top" wrapText="1"/>
    </xf>
    <xf numFmtId="0" fontId="4" fillId="0" borderId="1" xfId="0" applyFont="1" applyFill="1" applyBorder="1" applyAlignment="1">
      <alignment horizontal="justify" vertical="top" wrapText="1"/>
    </xf>
    <xf numFmtId="0" fontId="4" fillId="0" borderId="1" xfId="0" applyFont="1" applyFill="1" applyBorder="1" applyAlignment="1">
      <alignment horizontal="left" vertical="top" wrapText="1"/>
    </xf>
    <xf numFmtId="49" fontId="16" fillId="2" borderId="1" xfId="2" applyNumberFormat="1" applyFont="1" applyFill="1" applyBorder="1" applyAlignment="1">
      <alignment horizontal="justify" vertical="top" wrapText="1"/>
    </xf>
    <xf numFmtId="0" fontId="18" fillId="0" borderId="1" xfId="0" applyFont="1" applyBorder="1" applyAlignment="1">
      <alignment vertical="top" wrapText="1"/>
    </xf>
    <xf numFmtId="0" fontId="19" fillId="0" borderId="1" xfId="0" applyFont="1" applyBorder="1" applyAlignment="1">
      <alignment horizontal="center" vertical="center" wrapText="1"/>
    </xf>
    <xf numFmtId="0" fontId="2" fillId="3" borderId="1" xfId="0" applyFont="1" applyFill="1" applyBorder="1" applyAlignment="1">
      <alignment horizontal="justify" vertical="center" wrapText="1"/>
    </xf>
    <xf numFmtId="0" fontId="2" fillId="0" borderId="1" xfId="0" applyFont="1" applyBorder="1" applyAlignment="1">
      <alignment horizontal="justify" vertical="center" wrapText="1"/>
    </xf>
    <xf numFmtId="3" fontId="0" fillId="0" borderId="0" xfId="0" applyNumberFormat="1" applyFont="1" applyAlignment="1"/>
    <xf numFmtId="168" fontId="4"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xf numFmtId="3" fontId="14" fillId="0" borderId="1" xfId="0" applyNumberFormat="1" applyFont="1" applyBorder="1" applyAlignment="1"/>
    <xf numFmtId="0" fontId="17" fillId="0" borderId="1" xfId="0" applyFont="1" applyFill="1" applyBorder="1" applyAlignment="1">
      <alignment horizontal="center" vertical="center"/>
    </xf>
    <xf numFmtId="0" fontId="4" fillId="0" borderId="1" xfId="0" applyFont="1" applyBorder="1" applyAlignment="1">
      <alignment horizontal="center" vertical="center" wrapText="1"/>
    </xf>
    <xf numFmtId="3" fontId="4" fillId="4" borderId="1" xfId="0" applyNumberFormat="1" applyFont="1" applyFill="1" applyBorder="1" applyAlignment="1">
      <alignment horizontal="right" vertical="center" wrapText="1"/>
    </xf>
    <xf numFmtId="3" fontId="4" fillId="0" borderId="1" xfId="0" applyNumberFormat="1" applyFont="1" applyBorder="1" applyAlignment="1">
      <alignment horizontal="right" vertical="center" wrapText="1"/>
    </xf>
    <xf numFmtId="168" fontId="4" fillId="4" borderId="1" xfId="0" applyNumberFormat="1" applyFont="1" applyFill="1" applyBorder="1" applyAlignment="1">
      <alignment horizontal="center" vertical="center"/>
    </xf>
    <xf numFmtId="3" fontId="4" fillId="4" borderId="1" xfId="0" applyNumberFormat="1" applyFont="1" applyFill="1" applyBorder="1" applyAlignment="1">
      <alignment horizontal="center" vertical="center" wrapText="1"/>
    </xf>
    <xf numFmtId="3" fontId="4" fillId="0" borderId="1" xfId="0" applyNumberFormat="1" applyFont="1" applyBorder="1" applyAlignment="1">
      <alignment horizontal="center" vertical="center" wrapText="1"/>
    </xf>
    <xf numFmtId="167" fontId="4" fillId="0" borderId="1" xfId="5" applyFont="1" applyBorder="1" applyAlignment="1">
      <alignment horizontal="center" vertical="center" wrapText="1"/>
    </xf>
    <xf numFmtId="167" fontId="4" fillId="4" borderId="1" xfId="5" applyFont="1" applyFill="1" applyBorder="1" applyAlignment="1">
      <alignment horizontal="center" vertical="center" wrapText="1"/>
    </xf>
    <xf numFmtId="3" fontId="2" fillId="4" borderId="1" xfId="1" applyNumberFormat="1" applyFont="1" applyFill="1" applyBorder="1" applyAlignment="1">
      <alignment horizontal="right" vertical="center" wrapText="1"/>
    </xf>
    <xf numFmtId="3" fontId="2" fillId="0" borderId="1" xfId="1" applyNumberFormat="1" applyFont="1" applyFill="1" applyBorder="1" applyAlignment="1">
      <alignment horizontal="right" vertical="center" wrapText="1"/>
    </xf>
    <xf numFmtId="168" fontId="2" fillId="0" borderId="1" xfId="1" applyNumberFormat="1" applyFont="1" applyFill="1" applyBorder="1" applyAlignment="1">
      <alignment horizontal="center" vertical="center" wrapText="1"/>
    </xf>
    <xf numFmtId="3" fontId="0" fillId="0" borderId="1" xfId="0" applyNumberFormat="1" applyFont="1" applyBorder="1" applyAlignment="1"/>
    <xf numFmtId="0" fontId="12"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3" fontId="6" fillId="0" borderId="1" xfId="0" applyNumberFormat="1" applyFont="1" applyFill="1" applyBorder="1" applyAlignment="1">
      <alignment horizontal="center" vertical="center"/>
    </xf>
    <xf numFmtId="3" fontId="2" fillId="0" borderId="0" xfId="0" applyNumberFormat="1" applyFont="1"/>
    <xf numFmtId="3" fontId="4" fillId="0" borderId="1" xfId="0" applyNumberFormat="1" applyFont="1" applyFill="1" applyBorder="1" applyAlignment="1">
      <alignment horizontal="right" vertical="center" wrapText="1"/>
    </xf>
    <xf numFmtId="0" fontId="6" fillId="0" borderId="1" xfId="0" applyFont="1" applyFill="1" applyBorder="1" applyAlignment="1">
      <alignment horizontal="center" vertical="center"/>
    </xf>
    <xf numFmtId="0" fontId="4" fillId="4" borderId="1" xfId="0" applyFont="1" applyFill="1" applyBorder="1" applyAlignment="1">
      <alignment horizontal="center" vertical="center" wrapText="1"/>
    </xf>
    <xf numFmtId="3" fontId="14" fillId="4" borderId="1" xfId="0" applyNumberFormat="1" applyFont="1" applyFill="1" applyBorder="1" applyAlignment="1"/>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7" borderId="1" xfId="0" applyFont="1" applyFill="1" applyBorder="1" applyAlignment="1">
      <alignment horizontal="center" vertical="center" wrapText="1"/>
    </xf>
    <xf numFmtId="3" fontId="2" fillId="7" borderId="1" xfId="1" applyNumberFormat="1" applyFont="1" applyFill="1" applyBorder="1" applyAlignment="1">
      <alignment horizontal="right" vertical="center" wrapText="1"/>
    </xf>
    <xf numFmtId="3" fontId="14" fillId="7" borderId="1" xfId="0" applyNumberFormat="1" applyFont="1" applyFill="1" applyBorder="1" applyAlignment="1"/>
    <xf numFmtId="3" fontId="4" fillId="7" borderId="1" xfId="0" applyNumberFormat="1" applyFont="1" applyFill="1" applyBorder="1" applyAlignment="1">
      <alignment horizontal="center" vertical="center" wrapText="1"/>
    </xf>
    <xf numFmtId="3" fontId="4" fillId="7" borderId="1" xfId="0" applyNumberFormat="1" applyFont="1" applyFill="1" applyBorder="1" applyAlignment="1">
      <alignment horizontal="right" vertical="center" wrapText="1"/>
    </xf>
    <xf numFmtId="168" fontId="4" fillId="7" borderId="1" xfId="0" applyNumberFormat="1" applyFont="1" applyFill="1" applyBorder="1" applyAlignment="1">
      <alignment horizontal="center" vertical="center"/>
    </xf>
    <xf numFmtId="168" fontId="2" fillId="7" borderId="1" xfId="1" applyNumberFormat="1" applyFont="1" applyFill="1" applyBorder="1" applyAlignment="1">
      <alignment horizontal="center" vertical="center" wrapText="1"/>
    </xf>
    <xf numFmtId="4" fontId="4" fillId="7" borderId="1" xfId="0" applyNumberFormat="1" applyFont="1" applyFill="1" applyBorder="1" applyAlignment="1">
      <alignment horizontal="center" vertical="center" wrapText="1"/>
    </xf>
    <xf numFmtId="4" fontId="4" fillId="7" borderId="1" xfId="0" applyNumberFormat="1" applyFont="1" applyFill="1" applyBorder="1" applyAlignment="1">
      <alignment horizontal="right" vertical="center" wrapText="1"/>
    </xf>
    <xf numFmtId="0" fontId="4" fillId="8" borderId="1" xfId="0" applyFont="1" applyFill="1" applyBorder="1" applyAlignment="1">
      <alignment horizontal="center" vertical="center" wrapText="1"/>
    </xf>
    <xf numFmtId="3" fontId="2" fillId="8" borderId="1" xfId="1" applyNumberFormat="1" applyFont="1" applyFill="1" applyBorder="1" applyAlignment="1">
      <alignment horizontal="right" vertical="center" wrapText="1"/>
    </xf>
    <xf numFmtId="3" fontId="14" fillId="8" borderId="1" xfId="0" applyNumberFormat="1" applyFont="1" applyFill="1" applyBorder="1" applyAlignment="1"/>
    <xf numFmtId="3" fontId="4" fillId="8" borderId="1" xfId="0" applyNumberFormat="1" applyFont="1" applyFill="1" applyBorder="1" applyAlignment="1">
      <alignment horizontal="center" vertical="center" wrapText="1"/>
    </xf>
    <xf numFmtId="3" fontId="4" fillId="8" borderId="1" xfId="0" applyNumberFormat="1" applyFont="1" applyFill="1" applyBorder="1" applyAlignment="1">
      <alignment horizontal="right" vertical="center" wrapText="1"/>
    </xf>
    <xf numFmtId="4" fontId="4" fillId="8" borderId="1" xfId="0" applyNumberFormat="1" applyFont="1" applyFill="1" applyBorder="1" applyAlignment="1">
      <alignment horizontal="center" vertical="center" wrapText="1"/>
    </xf>
    <xf numFmtId="4" fontId="4" fillId="8" borderId="1" xfId="0" applyNumberFormat="1" applyFont="1" applyFill="1" applyBorder="1" applyAlignment="1">
      <alignment horizontal="right" vertical="center" wrapText="1"/>
    </xf>
    <xf numFmtId="168" fontId="4" fillId="8" borderId="1" xfId="0" applyNumberFormat="1" applyFont="1" applyFill="1" applyBorder="1" applyAlignment="1">
      <alignment horizontal="center" vertical="center"/>
    </xf>
    <xf numFmtId="168" fontId="2" fillId="8"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23" fillId="6" borderId="1" xfId="0" applyFont="1" applyFill="1" applyBorder="1" applyAlignment="1">
      <alignment horizontal="center" vertical="center" wrapText="1"/>
    </xf>
    <xf numFmtId="0" fontId="6" fillId="0" borderId="1" xfId="0" applyFont="1" applyFill="1" applyBorder="1" applyAlignment="1">
      <alignment horizontal="justify" vertical="top" wrapText="1"/>
    </xf>
    <xf numFmtId="0" fontId="2" fillId="0" borderId="0" xfId="0" applyFont="1" applyAlignment="1">
      <alignment horizontal="justify" vertical="top" wrapText="1"/>
    </xf>
    <xf numFmtId="0" fontId="6" fillId="0" borderId="1" xfId="0" applyFont="1" applyFill="1" applyBorder="1" applyAlignment="1">
      <alignment horizontal="right" vertical="center" wrapText="1"/>
    </xf>
    <xf numFmtId="0" fontId="2" fillId="0" borderId="0" xfId="0" applyFont="1" applyAlignment="1">
      <alignment horizontal="right"/>
    </xf>
    <xf numFmtId="0" fontId="20" fillId="6" borderId="1" xfId="0" applyFont="1" applyFill="1" applyBorder="1" applyAlignment="1">
      <alignment horizontal="center" vertical="center" wrapText="1"/>
    </xf>
    <xf numFmtId="0" fontId="26" fillId="7" borderId="1" xfId="0" applyFont="1" applyFill="1" applyBorder="1" applyAlignment="1">
      <alignment horizontal="center" vertical="center"/>
    </xf>
    <xf numFmtId="0" fontId="22" fillId="0" borderId="4" xfId="0" applyFont="1" applyFill="1" applyBorder="1" applyAlignment="1">
      <alignment horizontal="center" vertical="center"/>
    </xf>
    <xf numFmtId="0" fontId="6" fillId="16" borderId="1" xfId="0" applyFont="1" applyFill="1" applyBorder="1" applyAlignment="1">
      <alignment horizontal="center" vertical="center" wrapText="1"/>
    </xf>
    <xf numFmtId="0" fontId="2" fillId="16" borderId="0" xfId="0" applyFont="1" applyFill="1"/>
    <xf numFmtId="0" fontId="26" fillId="16" borderId="1" xfId="0" applyFont="1" applyFill="1" applyBorder="1" applyAlignment="1">
      <alignment horizontal="center" vertical="center"/>
    </xf>
    <xf numFmtId="0" fontId="2" fillId="2" borderId="0" xfId="0" applyFont="1" applyFill="1"/>
    <xf numFmtId="0" fontId="2" fillId="2" borderId="0" xfId="0" applyFont="1" applyFill="1" applyAlignment="1">
      <alignment horizontal="justify" vertical="top" wrapText="1"/>
    </xf>
    <xf numFmtId="0" fontId="2" fillId="2" borderId="0" xfId="0" applyFont="1" applyFill="1" applyAlignment="1">
      <alignment horizontal="right"/>
    </xf>
    <xf numFmtId="168" fontId="23" fillId="2" borderId="1" xfId="0" applyNumberFormat="1" applyFont="1" applyFill="1" applyBorder="1" applyAlignment="1">
      <alignment horizontal="right"/>
    </xf>
    <xf numFmtId="1" fontId="20" fillId="14" borderId="1" xfId="0" applyNumberFormat="1" applyFont="1" applyFill="1" applyBorder="1" applyAlignment="1">
      <alignment horizontal="center" vertical="center" wrapText="1"/>
    </xf>
    <xf numFmtId="1" fontId="20" fillId="15" borderId="1" xfId="0" applyNumberFormat="1" applyFont="1" applyFill="1" applyBorder="1" applyAlignment="1">
      <alignment horizontal="center" vertical="center" wrapText="1"/>
    </xf>
    <xf numFmtId="1" fontId="20" fillId="1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wrapText="1"/>
    </xf>
    <xf numFmtId="1" fontId="20" fillId="2" borderId="1" xfId="0" applyNumberFormat="1" applyFont="1" applyFill="1" applyBorder="1" applyAlignment="1">
      <alignment horizontal="center" vertical="center" wrapText="1"/>
    </xf>
    <xf numFmtId="1" fontId="20" fillId="17"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xf>
    <xf numFmtId="168" fontId="20" fillId="0" borderId="1" xfId="0" applyNumberFormat="1" applyFont="1" applyFill="1" applyBorder="1" applyAlignment="1">
      <alignment horizontal="center" vertical="center"/>
    </xf>
    <xf numFmtId="0" fontId="20" fillId="0" borderId="1" xfId="0" applyFont="1" applyFill="1" applyBorder="1" applyAlignment="1">
      <alignment horizontal="center" vertical="center" wrapText="1"/>
    </xf>
    <xf numFmtId="168" fontId="23" fillId="0" borderId="0" xfId="0" applyNumberFormat="1" applyFont="1" applyFill="1" applyBorder="1" applyAlignment="1">
      <alignment horizontal="right"/>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22" fillId="0" borderId="1" xfId="0" applyFont="1" applyFill="1" applyBorder="1" applyAlignment="1">
      <alignment horizontal="center" vertical="center"/>
    </xf>
    <xf numFmtId="0" fontId="23" fillId="0" borderId="4" xfId="0" applyFont="1" applyFill="1" applyBorder="1" applyAlignment="1">
      <alignment horizontal="center" vertical="center"/>
    </xf>
    <xf numFmtId="1" fontId="23" fillId="0" borderId="1" xfId="0" applyNumberFormat="1" applyFont="1" applyFill="1" applyBorder="1" applyAlignment="1">
      <alignment horizontal="center" vertical="center" wrapText="1"/>
    </xf>
    <xf numFmtId="1" fontId="20" fillId="0" borderId="1" xfId="7" applyNumberFormat="1" applyFont="1" applyFill="1" applyBorder="1" applyAlignment="1">
      <alignment horizontal="center" vertical="center" wrapText="1"/>
    </xf>
    <xf numFmtId="1" fontId="20" fillId="0" borderId="1" xfId="1" applyNumberFormat="1" applyFont="1" applyFill="1" applyBorder="1" applyAlignment="1">
      <alignment horizontal="center" vertical="center" wrapText="1"/>
    </xf>
    <xf numFmtId="167" fontId="20" fillId="6" borderId="1" xfId="5" applyFont="1" applyFill="1" applyBorder="1" applyAlignment="1">
      <alignment horizontal="center" vertical="center" wrapText="1"/>
    </xf>
    <xf numFmtId="0" fontId="23" fillId="18" borderId="1" xfId="0" applyFont="1" applyFill="1" applyBorder="1" applyAlignment="1">
      <alignment horizontal="center" vertical="center" wrapText="1"/>
    </xf>
    <xf numFmtId="168" fontId="20" fillId="18" borderId="1" xfId="0" applyNumberFormat="1" applyFont="1" applyFill="1" applyBorder="1" applyAlignment="1">
      <alignment horizontal="center" vertical="center"/>
    </xf>
    <xf numFmtId="0" fontId="2" fillId="9" borderId="1" xfId="0" applyFont="1" applyFill="1" applyBorder="1" applyAlignment="1">
      <alignment horizontal="center" vertical="center"/>
    </xf>
    <xf numFmtId="2" fontId="2" fillId="9"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2" fontId="2" fillId="0" borderId="1" xfId="0" applyNumberFormat="1" applyFont="1" applyFill="1" applyBorder="1" applyAlignment="1">
      <alignment horizontal="center" vertical="center"/>
    </xf>
    <xf numFmtId="2" fontId="2" fillId="0" borderId="1" xfId="0" applyNumberFormat="1" applyFont="1" applyBorder="1"/>
    <xf numFmtId="0" fontId="2" fillId="0" borderId="1" xfId="0" applyFont="1" applyBorder="1" applyAlignment="1">
      <alignment wrapText="1"/>
    </xf>
    <xf numFmtId="167" fontId="2" fillId="0" borderId="1" xfId="5" applyFont="1" applyBorder="1"/>
    <xf numFmtId="167" fontId="2" fillId="0" borderId="0" xfId="0" applyNumberFormat="1" applyFont="1"/>
    <xf numFmtId="167" fontId="2" fillId="2" borderId="0" xfId="0" applyNumberFormat="1" applyFont="1" applyFill="1" applyAlignment="1">
      <alignment horizontal="right"/>
    </xf>
    <xf numFmtId="167" fontId="2" fillId="2" borderId="0" xfId="0" applyNumberFormat="1" applyFont="1" applyFill="1"/>
    <xf numFmtId="44" fontId="2" fillId="2" borderId="0" xfId="1" applyFont="1" applyFill="1"/>
    <xf numFmtId="0" fontId="30" fillId="0" borderId="0" xfId="0" applyFont="1"/>
    <xf numFmtId="0" fontId="30" fillId="0" borderId="0" xfId="0" applyFont="1" applyAlignment="1">
      <alignment wrapText="1"/>
    </xf>
    <xf numFmtId="0" fontId="29" fillId="0" borderId="8" xfId="0" applyFont="1" applyBorder="1" applyAlignment="1">
      <alignment horizontal="center"/>
    </xf>
    <xf numFmtId="0" fontId="29" fillId="0" borderId="9" xfId="0" applyFont="1" applyBorder="1" applyAlignment="1">
      <alignment horizontal="center"/>
    </xf>
    <xf numFmtId="0" fontId="29" fillId="0" borderId="10" xfId="0" applyFont="1" applyBorder="1" applyAlignment="1">
      <alignment horizontal="center"/>
    </xf>
    <xf numFmtId="0" fontId="31" fillId="0" borderId="11" xfId="0" applyFont="1" applyBorder="1" applyAlignment="1">
      <alignment horizontal="center" vertical="center"/>
    </xf>
    <xf numFmtId="0" fontId="31" fillId="0" borderId="7" xfId="0" applyFont="1" applyBorder="1" applyAlignment="1">
      <alignment horizontal="center" vertical="center"/>
    </xf>
    <xf numFmtId="169" fontId="31" fillId="0" borderId="12" xfId="1" applyNumberFormat="1" applyFont="1" applyBorder="1" applyAlignment="1">
      <alignment horizontal="center" vertical="center"/>
    </xf>
    <xf numFmtId="0" fontId="31" fillId="0" borderId="7" xfId="0" applyFont="1" applyBorder="1" applyAlignment="1">
      <alignment horizontal="center" vertical="center" wrapText="1"/>
    </xf>
    <xf numFmtId="0" fontId="31" fillId="0" borderId="11" xfId="0" applyFont="1" applyBorder="1" applyAlignment="1">
      <alignment horizontal="center"/>
    </xf>
    <xf numFmtId="0" fontId="31" fillId="0" borderId="7" xfId="0" applyFont="1" applyBorder="1" applyAlignment="1">
      <alignment horizontal="center"/>
    </xf>
    <xf numFmtId="0" fontId="31" fillId="0" borderId="11" xfId="0" applyFont="1" applyBorder="1" applyAlignment="1">
      <alignment horizontal="center" wrapText="1"/>
    </xf>
    <xf numFmtId="0" fontId="31" fillId="0" borderId="7" xfId="0" applyFont="1" applyBorder="1" applyAlignment="1">
      <alignment horizontal="center" wrapText="1"/>
    </xf>
    <xf numFmtId="0" fontId="31" fillId="0" borderId="0" xfId="9" applyFont="1"/>
    <xf numFmtId="3" fontId="30" fillId="0" borderId="0" xfId="0" applyNumberFormat="1" applyFont="1" applyAlignment="1">
      <alignment horizontal="center"/>
    </xf>
    <xf numFmtId="169" fontId="30" fillId="0" borderId="0" xfId="0" applyNumberFormat="1" applyFont="1"/>
    <xf numFmtId="169" fontId="31" fillId="0" borderId="1" xfId="1" applyNumberFormat="1" applyFont="1" applyBorder="1" applyAlignment="1">
      <alignment horizontal="center" vertical="center"/>
    </xf>
    <xf numFmtId="9" fontId="30" fillId="0" borderId="0" xfId="10" applyFont="1"/>
    <xf numFmtId="0" fontId="4" fillId="0" borderId="1" xfId="6" applyFont="1" applyFill="1" applyBorder="1" applyAlignment="1">
      <alignment horizontal="center" vertical="center" wrapText="1"/>
    </xf>
    <xf numFmtId="0" fontId="4" fillId="0" borderId="1" xfId="13"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0" borderId="1" xfId="13" applyFont="1" applyFill="1" applyBorder="1" applyAlignment="1">
      <alignment horizontal="center" vertical="center"/>
    </xf>
    <xf numFmtId="0" fontId="16" fillId="0" borderId="1" xfId="0" applyFont="1" applyFill="1" applyBorder="1" applyAlignment="1">
      <alignment horizontal="center" vertical="center" wrapText="1"/>
    </xf>
    <xf numFmtId="168" fontId="2" fillId="0" borderId="4" xfId="12" applyNumberFormat="1" applyFont="1" applyFill="1" applyBorder="1" applyAlignment="1">
      <alignment horizontal="center" vertical="center" wrapText="1"/>
    </xf>
    <xf numFmtId="3" fontId="4" fillId="0" borderId="13" xfId="0" applyNumberFormat="1" applyFont="1" applyFill="1" applyBorder="1" applyAlignment="1">
      <alignment horizontal="center" vertical="center" wrapText="1"/>
    </xf>
    <xf numFmtId="168" fontId="4" fillId="0" borderId="14" xfId="0" applyNumberFormat="1" applyFont="1" applyFill="1" applyBorder="1" applyAlignment="1">
      <alignment horizontal="center" vertical="center"/>
    </xf>
    <xf numFmtId="168" fontId="4" fillId="0" borderId="1" xfId="0" applyNumberFormat="1" applyFont="1" applyFill="1" applyBorder="1" applyAlignment="1">
      <alignment horizontal="center" vertical="center"/>
    </xf>
    <xf numFmtId="168" fontId="4" fillId="0" borderId="4" xfId="12" applyNumberFormat="1" applyFont="1" applyFill="1" applyBorder="1" applyAlignment="1">
      <alignment horizontal="center" vertical="center" wrapText="1"/>
    </xf>
    <xf numFmtId="168" fontId="33" fillId="4" borderId="4" xfId="12" applyNumberFormat="1" applyFont="1" applyFill="1" applyBorder="1" applyAlignment="1">
      <alignment horizontal="center" vertical="center" wrapText="1"/>
    </xf>
    <xf numFmtId="0" fontId="33" fillId="4" borderId="4" xfId="12" applyNumberFormat="1" applyFont="1" applyFill="1" applyBorder="1" applyAlignment="1">
      <alignment horizontal="center" vertical="center" wrapText="1"/>
    </xf>
    <xf numFmtId="164" fontId="15" fillId="0" borderId="1" xfId="15" applyFont="1" applyFill="1" applyBorder="1" applyAlignment="1">
      <alignment horizontal="right" vertical="center" wrapText="1"/>
    </xf>
    <xf numFmtId="164" fontId="15" fillId="0" borderId="1" xfId="15" applyFont="1" applyFill="1" applyBorder="1" applyAlignment="1">
      <alignment horizontal="center" vertical="center" wrapText="1"/>
    </xf>
    <xf numFmtId="3" fontId="20" fillId="6" borderId="1" xfId="0" applyNumberFormat="1" applyFont="1" applyFill="1" applyBorder="1" applyAlignment="1">
      <alignment horizontal="center" vertical="center" wrapText="1"/>
    </xf>
    <xf numFmtId="3" fontId="20" fillId="6" borderId="1" xfId="0" applyNumberFormat="1" applyFont="1" applyFill="1" applyBorder="1" applyAlignment="1">
      <alignment horizontal="right" vertical="center" wrapText="1"/>
    </xf>
    <xf numFmtId="3" fontId="23" fillId="2" borderId="1" xfId="0" applyNumberFormat="1" applyFont="1" applyFill="1" applyBorder="1" applyAlignment="1">
      <alignment horizontal="right"/>
    </xf>
    <xf numFmtId="3" fontId="6" fillId="0" borderId="1" xfId="0" applyNumberFormat="1" applyFont="1" applyFill="1" applyBorder="1" applyAlignment="1">
      <alignment horizontal="right" vertical="center"/>
    </xf>
    <xf numFmtId="3" fontId="2" fillId="2" borderId="0" xfId="0" applyNumberFormat="1" applyFont="1" applyFill="1" applyAlignment="1">
      <alignment horizontal="right"/>
    </xf>
    <xf numFmtId="3" fontId="2" fillId="0" borderId="0" xfId="0" applyNumberFormat="1" applyFont="1" applyAlignment="1">
      <alignment horizontal="right"/>
    </xf>
    <xf numFmtId="3" fontId="23" fillId="6" borderId="1" xfId="0" applyNumberFormat="1" applyFont="1" applyFill="1" applyBorder="1" applyAlignment="1">
      <alignment horizontal="center" vertical="center" wrapText="1"/>
    </xf>
    <xf numFmtId="0" fontId="34" fillId="7" borderId="1" xfId="0" applyFont="1" applyFill="1" applyBorder="1" applyAlignment="1">
      <alignment horizontal="center" vertical="center"/>
    </xf>
    <xf numFmtId="0" fontId="34" fillId="7" borderId="1" xfId="0" applyFont="1" applyFill="1" applyBorder="1" applyAlignment="1">
      <alignment horizontal="justify" vertical="center"/>
    </xf>
    <xf numFmtId="0" fontId="4" fillId="19" borderId="1" xfId="6" applyFont="1" applyFill="1" applyBorder="1" applyAlignment="1">
      <alignment horizontal="center" vertical="center" wrapText="1"/>
    </xf>
    <xf numFmtId="2" fontId="2" fillId="4" borderId="1" xfId="0" applyNumberFormat="1" applyFont="1" applyFill="1" applyBorder="1" applyAlignment="1">
      <alignment horizontal="center" vertical="center"/>
    </xf>
    <xf numFmtId="0" fontId="4" fillId="2" borderId="1" xfId="13"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xf>
    <xf numFmtId="169" fontId="31" fillId="0" borderId="17" xfId="1" applyNumberFormat="1"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2" fillId="0" borderId="1" xfId="0" applyFont="1" applyBorder="1" applyAlignment="1">
      <alignment horizontal="center" vertical="center" wrapText="1"/>
    </xf>
    <xf numFmtId="0" fontId="15" fillId="0" borderId="1" xfId="0" applyFont="1" applyBorder="1"/>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5" fillId="5" borderId="1" xfId="0" applyFont="1" applyFill="1" applyBorder="1"/>
    <xf numFmtId="3" fontId="12" fillId="4" borderId="1" xfId="0" applyNumberFormat="1" applyFont="1" applyFill="1" applyBorder="1" applyAlignment="1">
      <alignment horizontal="center" vertical="center" wrapText="1"/>
    </xf>
    <xf numFmtId="3" fontId="15" fillId="4" borderId="1" xfId="0" applyNumberFormat="1" applyFont="1" applyFill="1" applyBorder="1"/>
    <xf numFmtId="3" fontId="14" fillId="0" borderId="1" xfId="0" applyNumberFormat="1" applyFont="1" applyBorder="1" applyAlignment="1">
      <alignment horizontal="center"/>
    </xf>
    <xf numFmtId="0" fontId="12" fillId="0" borderId="1" xfId="0" applyFont="1" applyFill="1" applyBorder="1" applyAlignment="1">
      <alignment horizontal="center"/>
    </xf>
    <xf numFmtId="3" fontId="12" fillId="5" borderId="1" xfId="0" applyNumberFormat="1" applyFont="1" applyFill="1" applyBorder="1" applyAlignment="1">
      <alignment horizontal="center" vertical="center" wrapText="1"/>
    </xf>
    <xf numFmtId="3" fontId="15" fillId="5" borderId="1" xfId="0" applyNumberFormat="1" applyFont="1" applyFill="1" applyBorder="1"/>
    <xf numFmtId="0" fontId="12" fillId="4" borderId="1" xfId="0" applyFont="1" applyFill="1" applyBorder="1" applyAlignment="1">
      <alignment horizontal="center" vertical="center" wrapText="1"/>
    </xf>
    <xf numFmtId="0" fontId="15" fillId="4" borderId="1" xfId="0" applyFont="1" applyFill="1" applyBorder="1"/>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3" fillId="13" borderId="6" xfId="0" applyFont="1" applyFill="1" applyBorder="1" applyAlignment="1">
      <alignment horizontal="center" vertical="center" wrapText="1"/>
    </xf>
    <xf numFmtId="0" fontId="23" fillId="13" borderId="7" xfId="0" applyFont="1" applyFill="1" applyBorder="1" applyAlignment="1">
      <alignment horizontal="center" vertical="center" wrapText="1"/>
    </xf>
    <xf numFmtId="0" fontId="22" fillId="7" borderId="2" xfId="0" applyFont="1" applyFill="1" applyBorder="1" applyAlignment="1">
      <alignment horizontal="center" vertical="center"/>
    </xf>
    <xf numFmtId="0" fontId="22" fillId="7" borderId="3" xfId="0" applyFont="1" applyFill="1" applyBorder="1" applyAlignment="1">
      <alignment horizontal="center" vertical="center"/>
    </xf>
    <xf numFmtId="0" fontId="23" fillId="14" borderId="1" xfId="0" applyFont="1" applyFill="1" applyBorder="1" applyAlignment="1">
      <alignment horizontal="center" vertical="center"/>
    </xf>
    <xf numFmtId="0" fontId="23" fillId="7" borderId="1" xfId="0" applyFont="1" applyFill="1" applyBorder="1" applyAlignment="1">
      <alignment horizontal="center" vertical="center"/>
    </xf>
    <xf numFmtId="0" fontId="22" fillId="6" borderId="4" xfId="0" applyFont="1" applyFill="1" applyBorder="1" applyAlignment="1">
      <alignment horizontal="center" vertical="center"/>
    </xf>
    <xf numFmtId="0" fontId="22" fillId="9" borderId="2" xfId="0" applyFont="1" applyFill="1" applyBorder="1" applyAlignment="1">
      <alignment horizontal="center" vertical="center"/>
    </xf>
    <xf numFmtId="0" fontId="22" fillId="9" borderId="3"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10" borderId="1" xfId="0" applyFont="1" applyFill="1" applyBorder="1" applyAlignment="1">
      <alignment horizontal="center" vertical="center"/>
    </xf>
    <xf numFmtId="0" fontId="23" fillId="15" borderId="1" xfId="0" applyFont="1" applyFill="1" applyBorder="1" applyAlignment="1">
      <alignment horizontal="center" vertical="center"/>
    </xf>
    <xf numFmtId="0" fontId="23" fillId="16" borderId="1" xfId="0" applyFont="1" applyFill="1" applyBorder="1" applyAlignment="1">
      <alignment horizontal="center" vertical="center"/>
    </xf>
    <xf numFmtId="0" fontId="23" fillId="17" borderId="1" xfId="0" applyFont="1" applyFill="1" applyBorder="1" applyAlignment="1">
      <alignment horizontal="center" vertical="center"/>
    </xf>
    <xf numFmtId="0" fontId="23" fillId="11" borderId="2" xfId="0" applyFont="1" applyFill="1" applyBorder="1" applyAlignment="1">
      <alignment horizontal="center" vertical="center" wrapText="1"/>
    </xf>
    <xf numFmtId="0" fontId="23" fillId="11" borderId="3" xfId="0" applyFont="1" applyFill="1" applyBorder="1" applyAlignment="1">
      <alignment horizontal="center" vertical="center" wrapText="1"/>
    </xf>
    <xf numFmtId="0" fontId="22" fillId="12" borderId="1" xfId="0" applyFont="1" applyFill="1" applyBorder="1" applyAlignment="1">
      <alignment horizontal="center" vertical="center" wrapText="1"/>
    </xf>
    <xf numFmtId="0" fontId="12" fillId="0" borderId="6" xfId="0" applyFont="1" applyFill="1" applyBorder="1" applyAlignment="1">
      <alignment horizontal="center"/>
    </xf>
    <xf numFmtId="0" fontId="12" fillId="0" borderId="7" xfId="0" applyFont="1" applyFill="1" applyBorder="1" applyAlignment="1">
      <alignment horizontal="center"/>
    </xf>
    <xf numFmtId="0" fontId="12" fillId="0" borderId="6" xfId="0" applyFont="1" applyFill="1" applyBorder="1" applyAlignment="1">
      <alignment horizontal="center" vertical="top" wrapText="1"/>
    </xf>
    <xf numFmtId="0" fontId="12" fillId="0" borderId="7" xfId="0" applyFont="1" applyFill="1" applyBorder="1" applyAlignment="1">
      <alignment horizontal="center" vertical="top" wrapText="1"/>
    </xf>
    <xf numFmtId="0" fontId="29" fillId="0" borderId="0" xfId="9" applyFont="1" applyAlignment="1">
      <alignment horizontal="center"/>
    </xf>
    <xf numFmtId="3" fontId="29" fillId="0" borderId="0" xfId="9" applyNumberFormat="1" applyFont="1" applyAlignment="1">
      <alignment horizontal="center" vertical="center"/>
    </xf>
    <xf numFmtId="0" fontId="31" fillId="0" borderId="0" xfId="9" applyFont="1" applyAlignment="1">
      <alignment horizontal="center" vertical="center" wrapText="1"/>
    </xf>
    <xf numFmtId="0" fontId="29" fillId="0" borderId="0" xfId="0" applyFont="1" applyFill="1" applyAlignment="1" applyProtection="1">
      <alignment horizontal="center" vertical="center" wrapText="1"/>
    </xf>
    <xf numFmtId="0" fontId="22" fillId="4" borderId="2" xfId="0" applyFont="1" applyFill="1" applyBorder="1" applyAlignment="1">
      <alignment horizontal="center" vertical="center"/>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7" borderId="4" xfId="0" applyFont="1" applyFill="1" applyBorder="1" applyAlignment="1">
      <alignment horizontal="center" vertical="center"/>
    </xf>
    <xf numFmtId="0" fontId="22" fillId="8" borderId="2" xfId="0" applyFont="1" applyFill="1" applyBorder="1" applyAlignment="1">
      <alignment horizontal="center" vertical="center"/>
    </xf>
    <xf numFmtId="0" fontId="22" fillId="8" borderId="3" xfId="0" applyFont="1" applyFill="1" applyBorder="1" applyAlignment="1">
      <alignment horizontal="center" vertical="center"/>
    </xf>
    <xf numFmtId="0" fontId="22" fillId="8" borderId="4" xfId="0" applyFont="1" applyFill="1" applyBorder="1" applyAlignment="1">
      <alignment horizontal="center" vertical="center"/>
    </xf>
    <xf numFmtId="0" fontId="23" fillId="4" borderId="1" xfId="0" applyFont="1" applyFill="1" applyBorder="1" applyAlignment="1">
      <alignment horizontal="center" vertical="center" wrapText="1"/>
    </xf>
    <xf numFmtId="0" fontId="21" fillId="4" borderId="1" xfId="0" applyFont="1" applyFill="1" applyBorder="1"/>
    <xf numFmtId="0" fontId="24" fillId="0" borderId="5" xfId="0" applyFont="1" applyFill="1" applyBorder="1" applyAlignment="1">
      <alignment horizontal="center" vertical="center"/>
    </xf>
    <xf numFmtId="3" fontId="23" fillId="4" borderId="1" xfId="0" applyNumberFormat="1" applyFont="1" applyFill="1" applyBorder="1" applyAlignment="1">
      <alignment horizontal="center" vertical="center" wrapText="1"/>
    </xf>
    <xf numFmtId="3" fontId="21" fillId="4" borderId="1" xfId="0" applyNumberFormat="1" applyFont="1" applyFill="1" applyBorder="1"/>
    <xf numFmtId="0" fontId="23" fillId="7" borderId="1" xfId="0" applyFont="1" applyFill="1" applyBorder="1" applyAlignment="1">
      <alignment horizontal="center" vertical="center" wrapText="1"/>
    </xf>
    <xf numFmtId="0" fontId="21" fillId="7" borderId="1" xfId="0" applyFont="1" applyFill="1" applyBorder="1"/>
    <xf numFmtId="3" fontId="23" fillId="7" borderId="1" xfId="0" applyNumberFormat="1" applyFont="1" applyFill="1" applyBorder="1" applyAlignment="1">
      <alignment horizontal="center" vertical="center" wrapText="1"/>
    </xf>
    <xf numFmtId="3" fontId="21" fillId="7" borderId="1" xfId="0" applyNumberFormat="1" applyFont="1" applyFill="1" applyBorder="1"/>
    <xf numFmtId="0" fontId="23" fillId="8" borderId="1" xfId="0" applyFont="1" applyFill="1" applyBorder="1" applyAlignment="1">
      <alignment horizontal="center" vertical="center" wrapText="1"/>
    </xf>
    <xf numFmtId="0" fontId="21" fillId="8" borderId="1" xfId="0" applyFont="1" applyFill="1" applyBorder="1"/>
    <xf numFmtId="3" fontId="23" fillId="8" borderId="1" xfId="0" applyNumberFormat="1" applyFont="1" applyFill="1" applyBorder="1" applyAlignment="1">
      <alignment horizontal="center" vertical="center" wrapText="1"/>
    </xf>
    <xf numFmtId="3" fontId="21" fillId="8" borderId="1" xfId="0" applyNumberFormat="1" applyFont="1" applyFill="1" applyBorder="1"/>
  </cellXfs>
  <cellStyles count="16">
    <cellStyle name="Millares [0] 2" xfId="11"/>
    <cellStyle name="Moneda" xfId="1" builtinId="4"/>
    <cellStyle name="Moneda [0]" xfId="5" builtinId="7"/>
    <cellStyle name="Moneda [0] 2" xfId="15"/>
    <cellStyle name="Moneda 2" xfId="3"/>
    <cellStyle name="Moneda 3" xfId="4"/>
    <cellStyle name="Moneda 4" xfId="12"/>
    <cellStyle name="Normal" xfId="0" builtinId="0"/>
    <cellStyle name="Normal 2 2" xfId="6"/>
    <cellStyle name="Normal 2 2 2" xfId="14"/>
    <cellStyle name="Normal 2_INFORME CIENCIAS 25 DE AGOSTO" xfId="7"/>
    <cellStyle name="Normal 20" xfId="2"/>
    <cellStyle name="Normal 28" xfId="13"/>
    <cellStyle name="Normal 3" xfId="9"/>
    <cellStyle name="Normal 4" xfId="8"/>
    <cellStyle name="Porcentaje" xfId="10" builtinId="5"/>
  </cellStyles>
  <dxfs count="0"/>
  <tableStyles count="0" defaultTableStyle="TableStyleMedium2" defaultPivotStyle="PivotStyleLight16"/>
  <colors>
    <mruColors>
      <color rgb="FF96FEF9"/>
      <color rgb="FFEAB4C1"/>
      <color rgb="FFE69880"/>
      <color rgb="FFDD073A"/>
      <color rgb="FF0BD9C0"/>
      <color rgb="FFB8E6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63</xdr:col>
      <xdr:colOff>1</xdr:colOff>
      <xdr:row>52</xdr:row>
      <xdr:rowOff>0</xdr:rowOff>
    </xdr:from>
    <xdr:ext cx="2979963" cy="2966358"/>
    <xdr:sp macro="" textlink="">
      <xdr:nvSpPr>
        <xdr:cNvPr id="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2000000}"/>
            </a:ext>
          </a:extLst>
        </xdr:cNvPr>
        <xdr:cNvSpPr/>
      </xdr:nvSpPr>
      <xdr:spPr bwMode="auto">
        <a:xfrm>
          <a:off x="5391150" y="253079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52</xdr:row>
      <xdr:rowOff>0</xdr:rowOff>
    </xdr:from>
    <xdr:ext cx="2979963" cy="2966358"/>
    <xdr:sp macro="" textlink="">
      <xdr:nvSpPr>
        <xdr:cNvPr id="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3000000}"/>
            </a:ext>
          </a:extLst>
        </xdr:cNvPr>
        <xdr:cNvSpPr/>
      </xdr:nvSpPr>
      <xdr:spPr bwMode="auto">
        <a:xfrm>
          <a:off x="5391150" y="253079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53</xdr:row>
      <xdr:rowOff>0</xdr:rowOff>
    </xdr:from>
    <xdr:ext cx="2979963" cy="2966358"/>
    <xdr:sp macro="" textlink="">
      <xdr:nvSpPr>
        <xdr:cNvPr id="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4000000}"/>
            </a:ext>
          </a:extLst>
        </xdr:cNvPr>
        <xdr:cNvSpPr/>
      </xdr:nvSpPr>
      <xdr:spPr bwMode="auto">
        <a:xfrm>
          <a:off x="5391150"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53</xdr:row>
      <xdr:rowOff>0</xdr:rowOff>
    </xdr:from>
    <xdr:ext cx="2979963" cy="2966358"/>
    <xdr:sp macro="" textlink="">
      <xdr:nvSpPr>
        <xdr:cNvPr id="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5000000}"/>
            </a:ext>
          </a:extLst>
        </xdr:cNvPr>
        <xdr:cNvSpPr/>
      </xdr:nvSpPr>
      <xdr:spPr bwMode="auto">
        <a:xfrm>
          <a:off x="5391150"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53</xdr:row>
      <xdr:rowOff>0</xdr:rowOff>
    </xdr:from>
    <xdr:ext cx="2979963" cy="2966358"/>
    <xdr:sp macro="" textlink="">
      <xdr:nvSpPr>
        <xdr:cNvPr id="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6000000}"/>
            </a:ext>
          </a:extLst>
        </xdr:cNvPr>
        <xdr:cNvSpPr/>
      </xdr:nvSpPr>
      <xdr:spPr bwMode="auto">
        <a:xfrm>
          <a:off x="5391150"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53</xdr:row>
      <xdr:rowOff>0</xdr:rowOff>
    </xdr:from>
    <xdr:ext cx="2979963" cy="2966358"/>
    <xdr:sp macro="" textlink="">
      <xdr:nvSpPr>
        <xdr:cNvPr id="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7000000}"/>
            </a:ext>
          </a:extLst>
        </xdr:cNvPr>
        <xdr:cNvSpPr/>
      </xdr:nvSpPr>
      <xdr:spPr bwMode="auto">
        <a:xfrm>
          <a:off x="5391150"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53</xdr:row>
      <xdr:rowOff>0</xdr:rowOff>
    </xdr:from>
    <xdr:ext cx="2979963" cy="2966358"/>
    <xdr:sp macro="" textlink="">
      <xdr:nvSpPr>
        <xdr:cNvPr id="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8000000}"/>
            </a:ext>
          </a:extLst>
        </xdr:cNvPr>
        <xdr:cNvSpPr/>
      </xdr:nvSpPr>
      <xdr:spPr bwMode="auto">
        <a:xfrm>
          <a:off x="5391150"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53</xdr:row>
      <xdr:rowOff>0</xdr:rowOff>
    </xdr:from>
    <xdr:ext cx="2979963" cy="2966358"/>
    <xdr:sp macro="" textlink="">
      <xdr:nvSpPr>
        <xdr:cNvPr id="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9000000}"/>
            </a:ext>
          </a:extLst>
        </xdr:cNvPr>
        <xdr:cNvSpPr/>
      </xdr:nvSpPr>
      <xdr:spPr bwMode="auto">
        <a:xfrm>
          <a:off x="5391150"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1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A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1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B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1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C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1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D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1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E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1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F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1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0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1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1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1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2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1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3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2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4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2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5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2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6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2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7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2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8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2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9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2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A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2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B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2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C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2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D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3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E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3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F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3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0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3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1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3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200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3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300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3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400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3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500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3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600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3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700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4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800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4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900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4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A00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4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B00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4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C00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4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D00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4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E00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4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F00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4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000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4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100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5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200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5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300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5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400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5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500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5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600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5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700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5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800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5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900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52</xdr:row>
      <xdr:rowOff>0</xdr:rowOff>
    </xdr:from>
    <xdr:ext cx="2979963" cy="2966358"/>
    <xdr:sp macro="" textlink="">
      <xdr:nvSpPr>
        <xdr:cNvPr id="5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A000000}"/>
            </a:ext>
          </a:extLst>
        </xdr:cNvPr>
        <xdr:cNvSpPr/>
      </xdr:nvSpPr>
      <xdr:spPr bwMode="auto">
        <a:xfrm>
          <a:off x="5391150" y="253079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52</xdr:row>
      <xdr:rowOff>0</xdr:rowOff>
    </xdr:from>
    <xdr:ext cx="2979963" cy="2966358"/>
    <xdr:sp macro="" textlink="">
      <xdr:nvSpPr>
        <xdr:cNvPr id="5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B000000}"/>
            </a:ext>
          </a:extLst>
        </xdr:cNvPr>
        <xdr:cNvSpPr/>
      </xdr:nvSpPr>
      <xdr:spPr bwMode="auto">
        <a:xfrm>
          <a:off x="5391150" y="253079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53</xdr:row>
      <xdr:rowOff>0</xdr:rowOff>
    </xdr:from>
    <xdr:ext cx="2979963" cy="2966358"/>
    <xdr:sp macro="" textlink="">
      <xdr:nvSpPr>
        <xdr:cNvPr id="6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C000000}"/>
            </a:ext>
          </a:extLst>
        </xdr:cNvPr>
        <xdr:cNvSpPr/>
      </xdr:nvSpPr>
      <xdr:spPr bwMode="auto">
        <a:xfrm>
          <a:off x="5391150"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53</xdr:row>
      <xdr:rowOff>0</xdr:rowOff>
    </xdr:from>
    <xdr:ext cx="2979963" cy="2966358"/>
    <xdr:sp macro="" textlink="">
      <xdr:nvSpPr>
        <xdr:cNvPr id="6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D000000}"/>
            </a:ext>
          </a:extLst>
        </xdr:cNvPr>
        <xdr:cNvSpPr/>
      </xdr:nvSpPr>
      <xdr:spPr bwMode="auto">
        <a:xfrm>
          <a:off x="5391150"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53</xdr:row>
      <xdr:rowOff>0</xdr:rowOff>
    </xdr:from>
    <xdr:ext cx="2979963" cy="2966358"/>
    <xdr:sp macro="" textlink="">
      <xdr:nvSpPr>
        <xdr:cNvPr id="6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E000000}"/>
            </a:ext>
          </a:extLst>
        </xdr:cNvPr>
        <xdr:cNvSpPr/>
      </xdr:nvSpPr>
      <xdr:spPr bwMode="auto">
        <a:xfrm>
          <a:off x="5391150"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53</xdr:row>
      <xdr:rowOff>0</xdr:rowOff>
    </xdr:from>
    <xdr:ext cx="2979963" cy="2966358"/>
    <xdr:sp macro="" textlink="">
      <xdr:nvSpPr>
        <xdr:cNvPr id="6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F000000}"/>
            </a:ext>
          </a:extLst>
        </xdr:cNvPr>
        <xdr:cNvSpPr/>
      </xdr:nvSpPr>
      <xdr:spPr bwMode="auto">
        <a:xfrm>
          <a:off x="5391150"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53</xdr:row>
      <xdr:rowOff>0</xdr:rowOff>
    </xdr:from>
    <xdr:ext cx="2979963" cy="2966358"/>
    <xdr:sp macro="" textlink="">
      <xdr:nvSpPr>
        <xdr:cNvPr id="6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0000000}"/>
            </a:ext>
          </a:extLst>
        </xdr:cNvPr>
        <xdr:cNvSpPr/>
      </xdr:nvSpPr>
      <xdr:spPr bwMode="auto">
        <a:xfrm>
          <a:off x="5391150"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53</xdr:row>
      <xdr:rowOff>0</xdr:rowOff>
    </xdr:from>
    <xdr:ext cx="2979963" cy="2966358"/>
    <xdr:sp macro="" textlink="">
      <xdr:nvSpPr>
        <xdr:cNvPr id="6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1000000}"/>
            </a:ext>
          </a:extLst>
        </xdr:cNvPr>
        <xdr:cNvSpPr/>
      </xdr:nvSpPr>
      <xdr:spPr bwMode="auto">
        <a:xfrm>
          <a:off x="5391150"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6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2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6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3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6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4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6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5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7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6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7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7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7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8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7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9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7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A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7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B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7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C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7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D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7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E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7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F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8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0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8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1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8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2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8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3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8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4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8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5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8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6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8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7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8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8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8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9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9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A00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9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B00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9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C00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9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D00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9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E00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9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F00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9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000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9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100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9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200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9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300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10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400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10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500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10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600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10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700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10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800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10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900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10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A00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10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B00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10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C00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10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D00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11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E00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11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F00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11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000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11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100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52</xdr:row>
      <xdr:rowOff>0</xdr:rowOff>
    </xdr:from>
    <xdr:ext cx="2979963" cy="2966358"/>
    <xdr:sp macro="" textlink="">
      <xdr:nvSpPr>
        <xdr:cNvPr id="11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2000000}"/>
            </a:ext>
          </a:extLst>
        </xdr:cNvPr>
        <xdr:cNvSpPr/>
      </xdr:nvSpPr>
      <xdr:spPr bwMode="auto">
        <a:xfrm>
          <a:off x="24803101" y="253079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52</xdr:row>
      <xdr:rowOff>0</xdr:rowOff>
    </xdr:from>
    <xdr:ext cx="2979963" cy="2966358"/>
    <xdr:sp macro="" textlink="">
      <xdr:nvSpPr>
        <xdr:cNvPr id="11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3000000}"/>
            </a:ext>
          </a:extLst>
        </xdr:cNvPr>
        <xdr:cNvSpPr/>
      </xdr:nvSpPr>
      <xdr:spPr bwMode="auto">
        <a:xfrm>
          <a:off x="24803101" y="253079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53</xdr:row>
      <xdr:rowOff>0</xdr:rowOff>
    </xdr:from>
    <xdr:ext cx="2979963" cy="2966358"/>
    <xdr:sp macro="" textlink="">
      <xdr:nvSpPr>
        <xdr:cNvPr id="11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4000000}"/>
            </a:ext>
          </a:extLst>
        </xdr:cNvPr>
        <xdr:cNvSpPr/>
      </xdr:nvSpPr>
      <xdr:spPr bwMode="auto">
        <a:xfrm>
          <a:off x="24803101"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53</xdr:row>
      <xdr:rowOff>0</xdr:rowOff>
    </xdr:from>
    <xdr:ext cx="2979963" cy="2966358"/>
    <xdr:sp macro="" textlink="">
      <xdr:nvSpPr>
        <xdr:cNvPr id="11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5000000}"/>
            </a:ext>
          </a:extLst>
        </xdr:cNvPr>
        <xdr:cNvSpPr/>
      </xdr:nvSpPr>
      <xdr:spPr bwMode="auto">
        <a:xfrm>
          <a:off x="24803101"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53</xdr:row>
      <xdr:rowOff>0</xdr:rowOff>
    </xdr:from>
    <xdr:ext cx="2979963" cy="2966358"/>
    <xdr:sp macro="" textlink="">
      <xdr:nvSpPr>
        <xdr:cNvPr id="11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6000000}"/>
            </a:ext>
          </a:extLst>
        </xdr:cNvPr>
        <xdr:cNvSpPr/>
      </xdr:nvSpPr>
      <xdr:spPr bwMode="auto">
        <a:xfrm>
          <a:off x="24803101"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53</xdr:row>
      <xdr:rowOff>0</xdr:rowOff>
    </xdr:from>
    <xdr:ext cx="2979963" cy="2966358"/>
    <xdr:sp macro="" textlink="">
      <xdr:nvSpPr>
        <xdr:cNvPr id="11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7000000}"/>
            </a:ext>
          </a:extLst>
        </xdr:cNvPr>
        <xdr:cNvSpPr/>
      </xdr:nvSpPr>
      <xdr:spPr bwMode="auto">
        <a:xfrm>
          <a:off x="24803101"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53</xdr:row>
      <xdr:rowOff>0</xdr:rowOff>
    </xdr:from>
    <xdr:ext cx="2979963" cy="2966358"/>
    <xdr:sp macro="" textlink="">
      <xdr:nvSpPr>
        <xdr:cNvPr id="12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8000000}"/>
            </a:ext>
          </a:extLst>
        </xdr:cNvPr>
        <xdr:cNvSpPr/>
      </xdr:nvSpPr>
      <xdr:spPr bwMode="auto">
        <a:xfrm>
          <a:off x="24803101"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53</xdr:row>
      <xdr:rowOff>0</xdr:rowOff>
    </xdr:from>
    <xdr:ext cx="2979963" cy="2966358"/>
    <xdr:sp macro="" textlink="">
      <xdr:nvSpPr>
        <xdr:cNvPr id="12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9000000}"/>
            </a:ext>
          </a:extLst>
        </xdr:cNvPr>
        <xdr:cNvSpPr/>
      </xdr:nvSpPr>
      <xdr:spPr bwMode="auto">
        <a:xfrm>
          <a:off x="24803101"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12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A00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12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B00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12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C00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12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D00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12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E00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12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F00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12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000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12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100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13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200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13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300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13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400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13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500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13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600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13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700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13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800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13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900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13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A00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13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B00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14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C00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14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D00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14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E00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14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F00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14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000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14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100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14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200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14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300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14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400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14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500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15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600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15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700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15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800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15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900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15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A00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15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B00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15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C00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15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D00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15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E00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15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F00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16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000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16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100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16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200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16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300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16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400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16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500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16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600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16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700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16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800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16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900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52</xdr:row>
      <xdr:rowOff>0</xdr:rowOff>
    </xdr:from>
    <xdr:ext cx="2979963" cy="2966358"/>
    <xdr:sp macro="" textlink="">
      <xdr:nvSpPr>
        <xdr:cNvPr id="17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A000000}"/>
            </a:ext>
          </a:extLst>
        </xdr:cNvPr>
        <xdr:cNvSpPr/>
      </xdr:nvSpPr>
      <xdr:spPr bwMode="auto">
        <a:xfrm>
          <a:off x="24803101" y="253079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52</xdr:row>
      <xdr:rowOff>0</xdr:rowOff>
    </xdr:from>
    <xdr:ext cx="2979963" cy="2966358"/>
    <xdr:sp macro="" textlink="">
      <xdr:nvSpPr>
        <xdr:cNvPr id="17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B000000}"/>
            </a:ext>
          </a:extLst>
        </xdr:cNvPr>
        <xdr:cNvSpPr/>
      </xdr:nvSpPr>
      <xdr:spPr bwMode="auto">
        <a:xfrm>
          <a:off x="24803101" y="253079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53</xdr:row>
      <xdr:rowOff>0</xdr:rowOff>
    </xdr:from>
    <xdr:ext cx="2979963" cy="2966358"/>
    <xdr:sp macro="" textlink="">
      <xdr:nvSpPr>
        <xdr:cNvPr id="17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C000000}"/>
            </a:ext>
          </a:extLst>
        </xdr:cNvPr>
        <xdr:cNvSpPr/>
      </xdr:nvSpPr>
      <xdr:spPr bwMode="auto">
        <a:xfrm>
          <a:off x="24803101"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53</xdr:row>
      <xdr:rowOff>0</xdr:rowOff>
    </xdr:from>
    <xdr:ext cx="2979963" cy="2966358"/>
    <xdr:sp macro="" textlink="">
      <xdr:nvSpPr>
        <xdr:cNvPr id="17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D000000}"/>
            </a:ext>
          </a:extLst>
        </xdr:cNvPr>
        <xdr:cNvSpPr/>
      </xdr:nvSpPr>
      <xdr:spPr bwMode="auto">
        <a:xfrm>
          <a:off x="24803101"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53</xdr:row>
      <xdr:rowOff>0</xdr:rowOff>
    </xdr:from>
    <xdr:ext cx="2979963" cy="2966358"/>
    <xdr:sp macro="" textlink="">
      <xdr:nvSpPr>
        <xdr:cNvPr id="17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E000000}"/>
            </a:ext>
          </a:extLst>
        </xdr:cNvPr>
        <xdr:cNvSpPr/>
      </xdr:nvSpPr>
      <xdr:spPr bwMode="auto">
        <a:xfrm>
          <a:off x="24803101"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53</xdr:row>
      <xdr:rowOff>0</xdr:rowOff>
    </xdr:from>
    <xdr:ext cx="2979963" cy="2966358"/>
    <xdr:sp macro="" textlink="">
      <xdr:nvSpPr>
        <xdr:cNvPr id="17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F000000}"/>
            </a:ext>
          </a:extLst>
        </xdr:cNvPr>
        <xdr:cNvSpPr/>
      </xdr:nvSpPr>
      <xdr:spPr bwMode="auto">
        <a:xfrm>
          <a:off x="24803101"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53</xdr:row>
      <xdr:rowOff>0</xdr:rowOff>
    </xdr:from>
    <xdr:ext cx="2979963" cy="2966358"/>
    <xdr:sp macro="" textlink="">
      <xdr:nvSpPr>
        <xdr:cNvPr id="17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0000000}"/>
            </a:ext>
          </a:extLst>
        </xdr:cNvPr>
        <xdr:cNvSpPr/>
      </xdr:nvSpPr>
      <xdr:spPr bwMode="auto">
        <a:xfrm>
          <a:off x="24803101"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53</xdr:row>
      <xdr:rowOff>0</xdr:rowOff>
    </xdr:from>
    <xdr:ext cx="2979963" cy="2966358"/>
    <xdr:sp macro="" textlink="">
      <xdr:nvSpPr>
        <xdr:cNvPr id="17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1000000}"/>
            </a:ext>
          </a:extLst>
        </xdr:cNvPr>
        <xdr:cNvSpPr/>
      </xdr:nvSpPr>
      <xdr:spPr bwMode="auto">
        <a:xfrm>
          <a:off x="24803101"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17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200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17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300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18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400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18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500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18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600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18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700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18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800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18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900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18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A00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18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B00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18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C00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18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D00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19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E00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19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F00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19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000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19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100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19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200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19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300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19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400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19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500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19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600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19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700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20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800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20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900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20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A00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20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B00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20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C00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20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D00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20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E00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20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F00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20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000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20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100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21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200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21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300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21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400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21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500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21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600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21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700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21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800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21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900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21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A00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21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B00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22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C00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22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D00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22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E00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22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F00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22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000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22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100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53</xdr:row>
      <xdr:rowOff>0</xdr:rowOff>
    </xdr:from>
    <xdr:ext cx="2979963" cy="2966358"/>
    <xdr:sp macro="" textlink="">
      <xdr:nvSpPr>
        <xdr:cNvPr id="22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2000000}"/>
            </a:ext>
          </a:extLst>
        </xdr:cNvPr>
        <xdr:cNvSpPr/>
      </xdr:nvSpPr>
      <xdr:spPr bwMode="auto">
        <a:xfrm>
          <a:off x="5391150"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53</xdr:row>
      <xdr:rowOff>0</xdr:rowOff>
    </xdr:from>
    <xdr:ext cx="2979963" cy="2966358"/>
    <xdr:sp macro="" textlink="">
      <xdr:nvSpPr>
        <xdr:cNvPr id="22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3000000}"/>
            </a:ext>
          </a:extLst>
        </xdr:cNvPr>
        <xdr:cNvSpPr/>
      </xdr:nvSpPr>
      <xdr:spPr bwMode="auto">
        <a:xfrm>
          <a:off x="5391150"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22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4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22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5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23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6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23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7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23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8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23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900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23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A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23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B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23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C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23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D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23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E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23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F00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24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F0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24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F1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24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F2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24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F3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24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F4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24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F500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24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F6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24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F7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24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F8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24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F9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25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FA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25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FB00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25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FC00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25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FD00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25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FE00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25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FF00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25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001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25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101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25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201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25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301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26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401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26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501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26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601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26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701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26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801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26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901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26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A01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26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B01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26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C01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26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D01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27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E01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27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0F01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27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001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27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101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27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201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27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301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62</xdr:row>
      <xdr:rowOff>0</xdr:rowOff>
    </xdr:from>
    <xdr:ext cx="2979963" cy="2966358"/>
    <xdr:sp macro="" textlink="">
      <xdr:nvSpPr>
        <xdr:cNvPr id="27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4010000}"/>
            </a:ext>
          </a:extLst>
        </xdr:cNvPr>
        <xdr:cNvSpPr/>
      </xdr:nvSpPr>
      <xdr:spPr bwMode="auto">
        <a:xfrm>
          <a:off x="5391150"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62</xdr:row>
      <xdr:rowOff>0</xdr:rowOff>
    </xdr:from>
    <xdr:ext cx="2979963" cy="2966358"/>
    <xdr:sp macro="" textlink="">
      <xdr:nvSpPr>
        <xdr:cNvPr id="27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5010000}"/>
            </a:ext>
          </a:extLst>
        </xdr:cNvPr>
        <xdr:cNvSpPr/>
      </xdr:nvSpPr>
      <xdr:spPr bwMode="auto">
        <a:xfrm>
          <a:off x="5391150"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62</xdr:row>
      <xdr:rowOff>0</xdr:rowOff>
    </xdr:from>
    <xdr:ext cx="2979963" cy="2966358"/>
    <xdr:sp macro="" textlink="">
      <xdr:nvSpPr>
        <xdr:cNvPr id="27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6010000}"/>
            </a:ext>
          </a:extLst>
        </xdr:cNvPr>
        <xdr:cNvSpPr/>
      </xdr:nvSpPr>
      <xdr:spPr bwMode="auto">
        <a:xfrm>
          <a:off x="5391150"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62</xdr:row>
      <xdr:rowOff>0</xdr:rowOff>
    </xdr:from>
    <xdr:ext cx="2979963" cy="2966358"/>
    <xdr:sp macro="" textlink="">
      <xdr:nvSpPr>
        <xdr:cNvPr id="27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7010000}"/>
            </a:ext>
          </a:extLst>
        </xdr:cNvPr>
        <xdr:cNvSpPr/>
      </xdr:nvSpPr>
      <xdr:spPr bwMode="auto">
        <a:xfrm>
          <a:off x="5391150"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62</xdr:row>
      <xdr:rowOff>0</xdr:rowOff>
    </xdr:from>
    <xdr:ext cx="2979963" cy="2966358"/>
    <xdr:sp macro="" textlink="">
      <xdr:nvSpPr>
        <xdr:cNvPr id="28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8010000}"/>
            </a:ext>
          </a:extLst>
        </xdr:cNvPr>
        <xdr:cNvSpPr/>
      </xdr:nvSpPr>
      <xdr:spPr bwMode="auto">
        <a:xfrm>
          <a:off x="5391150"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62</xdr:row>
      <xdr:rowOff>0</xdr:rowOff>
    </xdr:from>
    <xdr:ext cx="2979963" cy="2966358"/>
    <xdr:sp macro="" textlink="">
      <xdr:nvSpPr>
        <xdr:cNvPr id="28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9010000}"/>
            </a:ext>
          </a:extLst>
        </xdr:cNvPr>
        <xdr:cNvSpPr/>
      </xdr:nvSpPr>
      <xdr:spPr bwMode="auto">
        <a:xfrm>
          <a:off x="5391150"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53</xdr:row>
      <xdr:rowOff>0</xdr:rowOff>
    </xdr:from>
    <xdr:ext cx="2979963" cy="2966358"/>
    <xdr:sp macro="" textlink="">
      <xdr:nvSpPr>
        <xdr:cNvPr id="28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A010000}"/>
            </a:ext>
          </a:extLst>
        </xdr:cNvPr>
        <xdr:cNvSpPr/>
      </xdr:nvSpPr>
      <xdr:spPr bwMode="auto">
        <a:xfrm>
          <a:off x="5391150"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53</xdr:row>
      <xdr:rowOff>0</xdr:rowOff>
    </xdr:from>
    <xdr:ext cx="2979963" cy="2966358"/>
    <xdr:sp macro="" textlink="">
      <xdr:nvSpPr>
        <xdr:cNvPr id="28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B010000}"/>
            </a:ext>
          </a:extLst>
        </xdr:cNvPr>
        <xdr:cNvSpPr/>
      </xdr:nvSpPr>
      <xdr:spPr bwMode="auto">
        <a:xfrm>
          <a:off x="5391150"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28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C01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28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D01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28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E01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28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1F01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28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001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54</xdr:row>
      <xdr:rowOff>0</xdr:rowOff>
    </xdr:from>
    <xdr:ext cx="2979963" cy="2966358"/>
    <xdr:sp macro="" textlink="">
      <xdr:nvSpPr>
        <xdr:cNvPr id="28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1010000}"/>
            </a:ext>
          </a:extLst>
        </xdr:cNvPr>
        <xdr:cNvSpPr/>
      </xdr:nvSpPr>
      <xdr:spPr bwMode="auto">
        <a:xfrm>
          <a:off x="5391150"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29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201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29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301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29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401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29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501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29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601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55</xdr:row>
      <xdr:rowOff>0</xdr:rowOff>
    </xdr:from>
    <xdr:ext cx="2979963" cy="2966358"/>
    <xdr:sp macro="" textlink="">
      <xdr:nvSpPr>
        <xdr:cNvPr id="29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7010000}"/>
            </a:ext>
          </a:extLst>
        </xdr:cNvPr>
        <xdr:cNvSpPr/>
      </xdr:nvSpPr>
      <xdr:spPr bwMode="auto">
        <a:xfrm>
          <a:off x="5391150"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29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801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29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901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29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A01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29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B01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30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C01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56</xdr:row>
      <xdr:rowOff>0</xdr:rowOff>
    </xdr:from>
    <xdr:ext cx="2979963" cy="2966358"/>
    <xdr:sp macro="" textlink="">
      <xdr:nvSpPr>
        <xdr:cNvPr id="30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D010000}"/>
            </a:ext>
          </a:extLst>
        </xdr:cNvPr>
        <xdr:cNvSpPr/>
      </xdr:nvSpPr>
      <xdr:spPr bwMode="auto">
        <a:xfrm>
          <a:off x="5391150"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30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E01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30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2F01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30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001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30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101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30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201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57</xdr:row>
      <xdr:rowOff>0</xdr:rowOff>
    </xdr:from>
    <xdr:ext cx="2979963" cy="2966358"/>
    <xdr:sp macro="" textlink="">
      <xdr:nvSpPr>
        <xdr:cNvPr id="30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3010000}"/>
            </a:ext>
          </a:extLst>
        </xdr:cNvPr>
        <xdr:cNvSpPr/>
      </xdr:nvSpPr>
      <xdr:spPr bwMode="auto">
        <a:xfrm>
          <a:off x="5391150"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30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401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30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501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31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601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31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701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31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801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58</xdr:row>
      <xdr:rowOff>0</xdr:rowOff>
    </xdr:from>
    <xdr:ext cx="2979963" cy="2966358"/>
    <xdr:sp macro="" textlink="">
      <xdr:nvSpPr>
        <xdr:cNvPr id="31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9010000}"/>
            </a:ext>
          </a:extLst>
        </xdr:cNvPr>
        <xdr:cNvSpPr/>
      </xdr:nvSpPr>
      <xdr:spPr bwMode="auto">
        <a:xfrm>
          <a:off x="5391150"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31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A01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31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B01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31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C01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31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D01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31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E01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59</xdr:row>
      <xdr:rowOff>0</xdr:rowOff>
    </xdr:from>
    <xdr:ext cx="2979963" cy="2966358"/>
    <xdr:sp macro="" textlink="">
      <xdr:nvSpPr>
        <xdr:cNvPr id="31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3F010000}"/>
            </a:ext>
          </a:extLst>
        </xdr:cNvPr>
        <xdr:cNvSpPr/>
      </xdr:nvSpPr>
      <xdr:spPr bwMode="auto">
        <a:xfrm>
          <a:off x="5391150"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32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001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32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101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32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201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32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301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32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401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60</xdr:row>
      <xdr:rowOff>0</xdr:rowOff>
    </xdr:from>
    <xdr:ext cx="2979963" cy="2966358"/>
    <xdr:sp macro="" textlink="">
      <xdr:nvSpPr>
        <xdr:cNvPr id="32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5010000}"/>
            </a:ext>
          </a:extLst>
        </xdr:cNvPr>
        <xdr:cNvSpPr/>
      </xdr:nvSpPr>
      <xdr:spPr bwMode="auto">
        <a:xfrm>
          <a:off x="5391150"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32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601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32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701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32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801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32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901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33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A01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61</xdr:row>
      <xdr:rowOff>0</xdr:rowOff>
    </xdr:from>
    <xdr:ext cx="2979963" cy="2966358"/>
    <xdr:sp macro="" textlink="">
      <xdr:nvSpPr>
        <xdr:cNvPr id="33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B010000}"/>
            </a:ext>
          </a:extLst>
        </xdr:cNvPr>
        <xdr:cNvSpPr/>
      </xdr:nvSpPr>
      <xdr:spPr bwMode="auto">
        <a:xfrm>
          <a:off x="5391150"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62</xdr:row>
      <xdr:rowOff>0</xdr:rowOff>
    </xdr:from>
    <xdr:ext cx="2979963" cy="2966358"/>
    <xdr:sp macro="" textlink="">
      <xdr:nvSpPr>
        <xdr:cNvPr id="33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C010000}"/>
            </a:ext>
          </a:extLst>
        </xdr:cNvPr>
        <xdr:cNvSpPr/>
      </xdr:nvSpPr>
      <xdr:spPr bwMode="auto">
        <a:xfrm>
          <a:off x="5391150"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62</xdr:row>
      <xdr:rowOff>0</xdr:rowOff>
    </xdr:from>
    <xdr:ext cx="2979963" cy="2966358"/>
    <xdr:sp macro="" textlink="">
      <xdr:nvSpPr>
        <xdr:cNvPr id="33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D010000}"/>
            </a:ext>
          </a:extLst>
        </xdr:cNvPr>
        <xdr:cNvSpPr/>
      </xdr:nvSpPr>
      <xdr:spPr bwMode="auto">
        <a:xfrm>
          <a:off x="5391150"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62</xdr:row>
      <xdr:rowOff>0</xdr:rowOff>
    </xdr:from>
    <xdr:ext cx="2979963" cy="2966358"/>
    <xdr:sp macro="" textlink="">
      <xdr:nvSpPr>
        <xdr:cNvPr id="33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E010000}"/>
            </a:ext>
          </a:extLst>
        </xdr:cNvPr>
        <xdr:cNvSpPr/>
      </xdr:nvSpPr>
      <xdr:spPr bwMode="auto">
        <a:xfrm>
          <a:off x="5391150"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62</xdr:row>
      <xdr:rowOff>0</xdr:rowOff>
    </xdr:from>
    <xdr:ext cx="2979963" cy="2966358"/>
    <xdr:sp macro="" textlink="">
      <xdr:nvSpPr>
        <xdr:cNvPr id="33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4F010000}"/>
            </a:ext>
          </a:extLst>
        </xdr:cNvPr>
        <xdr:cNvSpPr/>
      </xdr:nvSpPr>
      <xdr:spPr bwMode="auto">
        <a:xfrm>
          <a:off x="5391150"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62</xdr:row>
      <xdr:rowOff>0</xdr:rowOff>
    </xdr:from>
    <xdr:ext cx="2979963" cy="2966358"/>
    <xdr:sp macro="" textlink="">
      <xdr:nvSpPr>
        <xdr:cNvPr id="33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0010000}"/>
            </a:ext>
          </a:extLst>
        </xdr:cNvPr>
        <xdr:cNvSpPr/>
      </xdr:nvSpPr>
      <xdr:spPr bwMode="auto">
        <a:xfrm>
          <a:off x="5391150"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63</xdr:col>
      <xdr:colOff>1</xdr:colOff>
      <xdr:row>62</xdr:row>
      <xdr:rowOff>0</xdr:rowOff>
    </xdr:from>
    <xdr:ext cx="2979963" cy="2966358"/>
    <xdr:sp macro="" textlink="">
      <xdr:nvSpPr>
        <xdr:cNvPr id="33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1010000}"/>
            </a:ext>
          </a:extLst>
        </xdr:cNvPr>
        <xdr:cNvSpPr/>
      </xdr:nvSpPr>
      <xdr:spPr bwMode="auto">
        <a:xfrm>
          <a:off x="5391150"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53</xdr:row>
      <xdr:rowOff>0</xdr:rowOff>
    </xdr:from>
    <xdr:ext cx="2979963" cy="2966358"/>
    <xdr:sp macro="" textlink="">
      <xdr:nvSpPr>
        <xdr:cNvPr id="33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2010000}"/>
            </a:ext>
          </a:extLst>
        </xdr:cNvPr>
        <xdr:cNvSpPr/>
      </xdr:nvSpPr>
      <xdr:spPr bwMode="auto">
        <a:xfrm>
          <a:off x="24803101"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53</xdr:row>
      <xdr:rowOff>0</xdr:rowOff>
    </xdr:from>
    <xdr:ext cx="2979963" cy="2966358"/>
    <xdr:sp macro="" textlink="">
      <xdr:nvSpPr>
        <xdr:cNvPr id="33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3010000}"/>
            </a:ext>
          </a:extLst>
        </xdr:cNvPr>
        <xdr:cNvSpPr/>
      </xdr:nvSpPr>
      <xdr:spPr bwMode="auto">
        <a:xfrm>
          <a:off x="24803101"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34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401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34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501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34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601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34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701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34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801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34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901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34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A01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34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B01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34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C01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34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D01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35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E01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35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5F01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35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001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35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101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35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201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35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301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35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401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35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501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35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601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35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701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36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801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36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901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36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A01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36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B01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36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C01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36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D01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36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E01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36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6F01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36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001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36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101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37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2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37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3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37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4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37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5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37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6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37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7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37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8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37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9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37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A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37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B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38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C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38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D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38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E01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38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7F01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38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001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38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101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38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201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38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301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62</xdr:row>
      <xdr:rowOff>0</xdr:rowOff>
    </xdr:from>
    <xdr:ext cx="2979963" cy="2966358"/>
    <xdr:sp macro="" textlink="">
      <xdr:nvSpPr>
        <xdr:cNvPr id="38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4010000}"/>
            </a:ext>
          </a:extLst>
        </xdr:cNvPr>
        <xdr:cNvSpPr/>
      </xdr:nvSpPr>
      <xdr:spPr bwMode="auto">
        <a:xfrm>
          <a:off x="24803101"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62</xdr:row>
      <xdr:rowOff>0</xdr:rowOff>
    </xdr:from>
    <xdr:ext cx="2979963" cy="2966358"/>
    <xdr:sp macro="" textlink="">
      <xdr:nvSpPr>
        <xdr:cNvPr id="38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5010000}"/>
            </a:ext>
          </a:extLst>
        </xdr:cNvPr>
        <xdr:cNvSpPr/>
      </xdr:nvSpPr>
      <xdr:spPr bwMode="auto">
        <a:xfrm>
          <a:off x="24803101"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62</xdr:row>
      <xdr:rowOff>0</xdr:rowOff>
    </xdr:from>
    <xdr:ext cx="2979963" cy="2966358"/>
    <xdr:sp macro="" textlink="">
      <xdr:nvSpPr>
        <xdr:cNvPr id="39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6010000}"/>
            </a:ext>
          </a:extLst>
        </xdr:cNvPr>
        <xdr:cNvSpPr/>
      </xdr:nvSpPr>
      <xdr:spPr bwMode="auto">
        <a:xfrm>
          <a:off x="24803101"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62</xdr:row>
      <xdr:rowOff>0</xdr:rowOff>
    </xdr:from>
    <xdr:ext cx="2979963" cy="2966358"/>
    <xdr:sp macro="" textlink="">
      <xdr:nvSpPr>
        <xdr:cNvPr id="39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7010000}"/>
            </a:ext>
          </a:extLst>
        </xdr:cNvPr>
        <xdr:cNvSpPr/>
      </xdr:nvSpPr>
      <xdr:spPr bwMode="auto">
        <a:xfrm>
          <a:off x="24803101"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62</xdr:row>
      <xdr:rowOff>0</xdr:rowOff>
    </xdr:from>
    <xdr:ext cx="2979963" cy="2966358"/>
    <xdr:sp macro="" textlink="">
      <xdr:nvSpPr>
        <xdr:cNvPr id="39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8010000}"/>
            </a:ext>
          </a:extLst>
        </xdr:cNvPr>
        <xdr:cNvSpPr/>
      </xdr:nvSpPr>
      <xdr:spPr bwMode="auto">
        <a:xfrm>
          <a:off x="24803101"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62</xdr:row>
      <xdr:rowOff>0</xdr:rowOff>
    </xdr:from>
    <xdr:ext cx="2979963" cy="2966358"/>
    <xdr:sp macro="" textlink="">
      <xdr:nvSpPr>
        <xdr:cNvPr id="39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9010000}"/>
            </a:ext>
          </a:extLst>
        </xdr:cNvPr>
        <xdr:cNvSpPr/>
      </xdr:nvSpPr>
      <xdr:spPr bwMode="auto">
        <a:xfrm>
          <a:off x="24803101"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53</xdr:row>
      <xdr:rowOff>0</xdr:rowOff>
    </xdr:from>
    <xdr:ext cx="2979963" cy="2966358"/>
    <xdr:sp macro="" textlink="">
      <xdr:nvSpPr>
        <xdr:cNvPr id="39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A010000}"/>
            </a:ext>
          </a:extLst>
        </xdr:cNvPr>
        <xdr:cNvSpPr/>
      </xdr:nvSpPr>
      <xdr:spPr bwMode="auto">
        <a:xfrm>
          <a:off x="24803101"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53</xdr:row>
      <xdr:rowOff>0</xdr:rowOff>
    </xdr:from>
    <xdr:ext cx="2979963" cy="2966358"/>
    <xdr:sp macro="" textlink="">
      <xdr:nvSpPr>
        <xdr:cNvPr id="39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B010000}"/>
            </a:ext>
          </a:extLst>
        </xdr:cNvPr>
        <xdr:cNvSpPr/>
      </xdr:nvSpPr>
      <xdr:spPr bwMode="auto">
        <a:xfrm>
          <a:off x="24803101" y="258127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39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C01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39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D01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39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E01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39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8F01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40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001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54</xdr:row>
      <xdr:rowOff>0</xdr:rowOff>
    </xdr:from>
    <xdr:ext cx="2979963" cy="2966358"/>
    <xdr:sp macro="" textlink="">
      <xdr:nvSpPr>
        <xdr:cNvPr id="40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1010000}"/>
            </a:ext>
          </a:extLst>
        </xdr:cNvPr>
        <xdr:cNvSpPr/>
      </xdr:nvSpPr>
      <xdr:spPr bwMode="auto">
        <a:xfrm>
          <a:off x="24803101" y="27412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40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201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40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301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40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401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40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501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40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601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55</xdr:row>
      <xdr:rowOff>0</xdr:rowOff>
    </xdr:from>
    <xdr:ext cx="2979963" cy="2966358"/>
    <xdr:sp macro="" textlink="">
      <xdr:nvSpPr>
        <xdr:cNvPr id="40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7010000}"/>
            </a:ext>
          </a:extLst>
        </xdr:cNvPr>
        <xdr:cNvSpPr/>
      </xdr:nvSpPr>
      <xdr:spPr bwMode="auto">
        <a:xfrm>
          <a:off x="24803101" y="291846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40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801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40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901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41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A01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41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B01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41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C01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56</xdr:row>
      <xdr:rowOff>0</xdr:rowOff>
    </xdr:from>
    <xdr:ext cx="2979963" cy="2966358"/>
    <xdr:sp macro="" textlink="">
      <xdr:nvSpPr>
        <xdr:cNvPr id="41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D010000}"/>
            </a:ext>
          </a:extLst>
        </xdr:cNvPr>
        <xdr:cNvSpPr/>
      </xdr:nvSpPr>
      <xdr:spPr bwMode="auto">
        <a:xfrm>
          <a:off x="24803101" y="296894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41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E01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41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9F01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41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001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41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101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41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201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57</xdr:row>
      <xdr:rowOff>0</xdr:rowOff>
    </xdr:from>
    <xdr:ext cx="2979963" cy="2966358"/>
    <xdr:sp macro="" textlink="">
      <xdr:nvSpPr>
        <xdr:cNvPr id="41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3010000}"/>
            </a:ext>
          </a:extLst>
        </xdr:cNvPr>
        <xdr:cNvSpPr/>
      </xdr:nvSpPr>
      <xdr:spPr bwMode="auto">
        <a:xfrm>
          <a:off x="24803101" y="31623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42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401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42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501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42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601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42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701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42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801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42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901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2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A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2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B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2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C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2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D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3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E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3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AF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3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0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3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1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3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2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3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3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3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4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3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5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43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601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43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701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44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801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44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901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44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A01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61</xdr:row>
      <xdr:rowOff>0</xdr:rowOff>
    </xdr:from>
    <xdr:ext cx="2979963" cy="2966358"/>
    <xdr:sp macro="" textlink="">
      <xdr:nvSpPr>
        <xdr:cNvPr id="44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B010000}"/>
            </a:ext>
          </a:extLst>
        </xdr:cNvPr>
        <xdr:cNvSpPr/>
      </xdr:nvSpPr>
      <xdr:spPr bwMode="auto">
        <a:xfrm>
          <a:off x="24803101" y="384238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62</xdr:row>
      <xdr:rowOff>0</xdr:rowOff>
    </xdr:from>
    <xdr:ext cx="2979963" cy="2966358"/>
    <xdr:sp macro="" textlink="">
      <xdr:nvSpPr>
        <xdr:cNvPr id="44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C010000}"/>
            </a:ext>
          </a:extLst>
        </xdr:cNvPr>
        <xdr:cNvSpPr/>
      </xdr:nvSpPr>
      <xdr:spPr bwMode="auto">
        <a:xfrm>
          <a:off x="24803101"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62</xdr:row>
      <xdr:rowOff>0</xdr:rowOff>
    </xdr:from>
    <xdr:ext cx="2979963" cy="2966358"/>
    <xdr:sp macro="" textlink="">
      <xdr:nvSpPr>
        <xdr:cNvPr id="44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D010000}"/>
            </a:ext>
          </a:extLst>
        </xdr:cNvPr>
        <xdr:cNvSpPr/>
      </xdr:nvSpPr>
      <xdr:spPr bwMode="auto">
        <a:xfrm>
          <a:off x="24803101"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62</xdr:row>
      <xdr:rowOff>0</xdr:rowOff>
    </xdr:from>
    <xdr:ext cx="2979963" cy="2966358"/>
    <xdr:sp macro="" textlink="">
      <xdr:nvSpPr>
        <xdr:cNvPr id="44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E010000}"/>
            </a:ext>
          </a:extLst>
        </xdr:cNvPr>
        <xdr:cNvSpPr/>
      </xdr:nvSpPr>
      <xdr:spPr bwMode="auto">
        <a:xfrm>
          <a:off x="24803101"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62</xdr:row>
      <xdr:rowOff>0</xdr:rowOff>
    </xdr:from>
    <xdr:ext cx="2979963" cy="2966358"/>
    <xdr:sp macro="" textlink="">
      <xdr:nvSpPr>
        <xdr:cNvPr id="44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BF010000}"/>
            </a:ext>
          </a:extLst>
        </xdr:cNvPr>
        <xdr:cNvSpPr/>
      </xdr:nvSpPr>
      <xdr:spPr bwMode="auto">
        <a:xfrm>
          <a:off x="24803101"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62</xdr:row>
      <xdr:rowOff>0</xdr:rowOff>
    </xdr:from>
    <xdr:ext cx="2979963" cy="2966358"/>
    <xdr:sp macro="" textlink="">
      <xdr:nvSpPr>
        <xdr:cNvPr id="44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0010000}"/>
            </a:ext>
          </a:extLst>
        </xdr:cNvPr>
        <xdr:cNvSpPr/>
      </xdr:nvSpPr>
      <xdr:spPr bwMode="auto">
        <a:xfrm>
          <a:off x="24803101"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62</xdr:row>
      <xdr:rowOff>0</xdr:rowOff>
    </xdr:from>
    <xdr:ext cx="2979963" cy="2966358"/>
    <xdr:sp macro="" textlink="">
      <xdr:nvSpPr>
        <xdr:cNvPr id="44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1010000}"/>
            </a:ext>
          </a:extLst>
        </xdr:cNvPr>
        <xdr:cNvSpPr/>
      </xdr:nvSpPr>
      <xdr:spPr bwMode="auto">
        <a:xfrm>
          <a:off x="24803101" y="396716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45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201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45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301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5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4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5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5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5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6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5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7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5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8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5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9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45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A01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58</xdr:row>
      <xdr:rowOff>0</xdr:rowOff>
    </xdr:from>
    <xdr:ext cx="2979963" cy="2966358"/>
    <xdr:sp macro="" textlink="">
      <xdr:nvSpPr>
        <xdr:cNvPr id="45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B010000}"/>
            </a:ext>
          </a:extLst>
        </xdr:cNvPr>
        <xdr:cNvSpPr/>
      </xdr:nvSpPr>
      <xdr:spPr bwMode="auto">
        <a:xfrm>
          <a:off x="24803101" y="3342322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6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C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6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D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6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E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6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CF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6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0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6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1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6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2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6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3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6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4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6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5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7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6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7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7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7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8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7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9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7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A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7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B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7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C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7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D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7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E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59</xdr:row>
      <xdr:rowOff>0</xdr:rowOff>
    </xdr:from>
    <xdr:ext cx="2979963" cy="2966358"/>
    <xdr:sp macro="" textlink="">
      <xdr:nvSpPr>
        <xdr:cNvPr id="47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DF010000}"/>
            </a:ext>
          </a:extLst>
        </xdr:cNvPr>
        <xdr:cNvSpPr/>
      </xdr:nvSpPr>
      <xdr:spPr bwMode="auto">
        <a:xfrm>
          <a:off x="24803101" y="35090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80"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0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81"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1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82"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2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83"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3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84"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4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85"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5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86"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6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87"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7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88"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8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72</xdr:col>
      <xdr:colOff>1</xdr:colOff>
      <xdr:row>60</xdr:row>
      <xdr:rowOff>0</xdr:rowOff>
    </xdr:from>
    <xdr:ext cx="2979963" cy="2966358"/>
    <xdr:sp macro="" textlink="">
      <xdr:nvSpPr>
        <xdr:cNvPr id="489" name="Picture 7" hidden="1">
          <a:extLst>
            <a:ext uri="{63B3BB69-23CF-44E3-9099-C40C66FF867C}">
              <a14:compatExt xmlns:a14="http://schemas.microsoft.com/office/drawing/2010/main" spid="_x0000_s1031"/>
            </a:ext>
            <a:ext uri="{FF2B5EF4-FFF2-40B4-BE49-F238E27FC236}">
              <a16:creationId xmlns:a16="http://schemas.microsoft.com/office/drawing/2014/main" xmlns="" id="{00000000-0008-0000-0100-0000E9010000}"/>
            </a:ext>
          </a:extLst>
        </xdr:cNvPr>
        <xdr:cNvSpPr/>
      </xdr:nvSpPr>
      <xdr:spPr bwMode="auto">
        <a:xfrm>
          <a:off x="24803101" y="368808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7"/>
  <sheetViews>
    <sheetView topLeftCell="W1" zoomScale="97" zoomScaleNormal="97" workbookViewId="0">
      <selection activeCell="AO11" sqref="AO11"/>
    </sheetView>
  </sheetViews>
  <sheetFormatPr baseColWidth="10" defaultColWidth="11.42578125" defaultRowHeight="10.5" x14ac:dyDescent="0.15"/>
  <cols>
    <col min="1" max="1" width="11.42578125" style="2" bestFit="1" customWidth="1"/>
    <col min="2" max="2" width="13.140625" style="2" hidden="1" customWidth="1"/>
    <col min="3" max="3" width="22.42578125" style="1" hidden="1" customWidth="1"/>
    <col min="4" max="4" width="15" style="1" hidden="1" customWidth="1"/>
    <col min="5" max="5" width="18.7109375" style="1" customWidth="1"/>
    <col min="6" max="6" width="31" style="1" hidden="1" customWidth="1"/>
    <col min="7" max="7" width="11.42578125" style="1" bestFit="1" customWidth="1"/>
    <col min="8" max="8" width="15" style="1" customWidth="1"/>
    <col min="9" max="9" width="14.28515625" style="42" customWidth="1"/>
    <col min="10" max="10" width="16.85546875" style="1" customWidth="1"/>
    <col min="11" max="11" width="19.28515625" style="1" customWidth="1"/>
    <col min="12" max="12" width="18.7109375" style="1" customWidth="1"/>
    <col min="13" max="13" width="18.7109375" style="1" bestFit="1" customWidth="1"/>
    <col min="14" max="14" width="18.7109375" style="9" customWidth="1"/>
    <col min="15" max="15" width="17.28515625" style="9" customWidth="1"/>
    <col min="16" max="16" width="16.42578125" style="9" customWidth="1"/>
    <col min="17" max="18" width="15.42578125" style="9" bestFit="1" customWidth="1"/>
    <col min="19" max="19" width="12.85546875" style="9" customWidth="1"/>
    <col min="20" max="20" width="11.42578125" style="9" bestFit="1" customWidth="1"/>
    <col min="21" max="21" width="14.85546875" style="9" customWidth="1"/>
    <col min="22" max="22" width="15.42578125" style="9" customWidth="1"/>
    <col min="23" max="39" width="12.85546875" style="9" customWidth="1"/>
    <col min="40" max="40" width="16.7109375" style="1" customWidth="1"/>
    <col min="41" max="41" width="15.7109375" style="1" customWidth="1"/>
    <col min="42" max="42" width="11.42578125" style="1"/>
    <col min="43" max="43" width="13.42578125" style="1" bestFit="1" customWidth="1"/>
    <col min="44" max="16384" width="11.42578125" style="1"/>
  </cols>
  <sheetData>
    <row r="1" spans="1:42" s="4" customFormat="1" ht="11.25" x14ac:dyDescent="0.25">
      <c r="A1" s="37"/>
      <c r="B1" s="20"/>
      <c r="C1" s="20"/>
      <c r="D1" s="20"/>
      <c r="E1" s="38"/>
      <c r="F1" s="39"/>
      <c r="G1" s="40"/>
      <c r="H1" s="20"/>
      <c r="I1" s="41"/>
      <c r="J1" s="20"/>
      <c r="K1" s="20"/>
      <c r="L1" s="20"/>
      <c r="M1" s="20"/>
      <c r="N1" s="20"/>
      <c r="O1" s="20"/>
      <c r="P1" s="20"/>
      <c r="Q1" s="20"/>
      <c r="R1" s="20"/>
      <c r="S1" s="20"/>
      <c r="T1" s="20"/>
      <c r="U1" s="20"/>
      <c r="V1" s="20"/>
      <c r="W1" s="20"/>
      <c r="X1" s="44"/>
      <c r="Y1" s="44"/>
      <c r="Z1" s="44"/>
      <c r="AA1" s="44"/>
      <c r="AB1" s="44"/>
      <c r="AC1" s="44"/>
      <c r="AD1" s="44"/>
      <c r="AE1" s="44"/>
      <c r="AF1" s="44"/>
      <c r="AG1" s="44"/>
      <c r="AH1" s="44"/>
      <c r="AI1" s="44"/>
      <c r="AJ1" s="44"/>
      <c r="AK1" s="44"/>
      <c r="AL1" s="44"/>
      <c r="AM1" s="44"/>
      <c r="AN1" s="20"/>
      <c r="AO1" s="20"/>
      <c r="AP1" s="20"/>
    </row>
    <row r="2" spans="1:42" s="4" customFormat="1" ht="22.5" x14ac:dyDescent="0.25">
      <c r="A2" s="174" t="s">
        <v>57</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row>
    <row r="3" spans="1:42" s="4" customFormat="1" ht="15.75" customHeight="1" x14ac:dyDescent="0.25">
      <c r="A3" s="174" t="s">
        <v>69</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row>
    <row r="4" spans="1:42" s="4" customFormat="1" ht="65.25" customHeight="1" x14ac:dyDescent="0.25">
      <c r="A4" s="175" t="s">
        <v>59</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row>
    <row r="5" spans="1:42" s="4" customFormat="1" ht="15" x14ac:dyDescent="0.25">
      <c r="A5" s="179"/>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row>
    <row r="6" spans="1:42" s="4" customFormat="1" ht="18" x14ac:dyDescent="0.25">
      <c r="A6" s="176" t="s">
        <v>58</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row>
    <row r="7" spans="1:42" s="3" customFormat="1" ht="12" customHeight="1" x14ac:dyDescent="0.25">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row>
    <row r="8" spans="1:42" s="4" customFormat="1" ht="27" customHeight="1" x14ac:dyDescent="0.25">
      <c r="A8" s="181"/>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row>
    <row r="9" spans="1:42" s="4" customFormat="1" ht="11.25" x14ac:dyDescent="0.25">
      <c r="A9" s="47"/>
      <c r="B9" s="47"/>
      <c r="C9" s="47"/>
      <c r="D9" s="47"/>
      <c r="E9" s="47"/>
      <c r="F9" s="47"/>
      <c r="G9" s="47"/>
      <c r="H9" s="192" t="s">
        <v>112</v>
      </c>
      <c r="I9" s="193"/>
      <c r="J9" s="193"/>
      <c r="K9" s="193"/>
      <c r="L9" s="193"/>
      <c r="M9" s="193"/>
      <c r="N9" s="193"/>
      <c r="O9" s="193"/>
      <c r="P9" s="193"/>
      <c r="Q9" s="193"/>
      <c r="R9" s="193"/>
      <c r="S9" s="193"/>
      <c r="T9" s="193"/>
      <c r="U9" s="193"/>
      <c r="V9" s="193"/>
      <c r="W9" s="193"/>
      <c r="X9" s="194"/>
      <c r="Y9" s="192" t="s">
        <v>113</v>
      </c>
      <c r="Z9" s="193"/>
      <c r="AA9" s="193"/>
      <c r="AB9" s="193"/>
      <c r="AC9" s="193"/>
      <c r="AD9" s="193"/>
      <c r="AE9" s="193"/>
      <c r="AF9" s="193"/>
      <c r="AG9" s="193"/>
      <c r="AH9" s="193"/>
      <c r="AI9" s="193"/>
      <c r="AJ9" s="193"/>
      <c r="AK9" s="193"/>
      <c r="AL9" s="193"/>
      <c r="AM9" s="194"/>
      <c r="AN9" s="47"/>
      <c r="AO9" s="47"/>
      <c r="AP9" s="47"/>
    </row>
    <row r="10" spans="1:42" s="4" customFormat="1" ht="49.5" customHeight="1" x14ac:dyDescent="0.2">
      <c r="A10" s="187" t="s">
        <v>0</v>
      </c>
      <c r="B10" s="187" t="s">
        <v>1</v>
      </c>
      <c r="C10" s="187" t="s">
        <v>2</v>
      </c>
      <c r="D10" s="187" t="s">
        <v>3</v>
      </c>
      <c r="E10" s="187" t="s">
        <v>4</v>
      </c>
      <c r="F10" s="187" t="s">
        <v>5</v>
      </c>
      <c r="G10" s="187" t="s">
        <v>6</v>
      </c>
      <c r="H10" s="182" t="s">
        <v>95</v>
      </c>
      <c r="I10" s="188" t="s">
        <v>96</v>
      </c>
      <c r="J10" s="182" t="s">
        <v>97</v>
      </c>
      <c r="K10" s="182" t="s">
        <v>98</v>
      </c>
      <c r="L10" s="182" t="s">
        <v>99</v>
      </c>
      <c r="M10" s="182" t="s">
        <v>100</v>
      </c>
      <c r="N10" s="182" t="s">
        <v>101</v>
      </c>
      <c r="O10" s="182" t="s">
        <v>102</v>
      </c>
      <c r="P10" s="182" t="s">
        <v>103</v>
      </c>
      <c r="Q10" s="182" t="s">
        <v>104</v>
      </c>
      <c r="R10" s="182" t="s">
        <v>105</v>
      </c>
      <c r="S10" s="182" t="s">
        <v>106</v>
      </c>
      <c r="T10" s="182" t="s">
        <v>107</v>
      </c>
      <c r="U10" s="182" t="s">
        <v>108</v>
      </c>
      <c r="V10" s="182" t="s">
        <v>109</v>
      </c>
      <c r="W10" s="182" t="s">
        <v>110</v>
      </c>
      <c r="X10" s="182" t="s">
        <v>95</v>
      </c>
      <c r="Y10" s="184" t="s">
        <v>96</v>
      </c>
      <c r="Z10" s="190" t="s">
        <v>97</v>
      </c>
      <c r="AA10" s="190" t="s">
        <v>98</v>
      </c>
      <c r="AB10" s="190" t="s">
        <v>99</v>
      </c>
      <c r="AC10" s="190" t="s">
        <v>100</v>
      </c>
      <c r="AD10" s="190" t="s">
        <v>101</v>
      </c>
      <c r="AE10" s="190" t="s">
        <v>102</v>
      </c>
      <c r="AF10" s="190" t="s">
        <v>103</v>
      </c>
      <c r="AG10" s="190" t="s">
        <v>104</v>
      </c>
      <c r="AH10" s="190" t="s">
        <v>105</v>
      </c>
      <c r="AI10" s="190" t="s">
        <v>106</v>
      </c>
      <c r="AJ10" s="190" t="s">
        <v>107</v>
      </c>
      <c r="AK10" s="190" t="s">
        <v>108</v>
      </c>
      <c r="AL10" s="190" t="s">
        <v>109</v>
      </c>
      <c r="AM10" s="190" t="s">
        <v>110</v>
      </c>
      <c r="AN10" s="177" t="s">
        <v>60</v>
      </c>
      <c r="AO10" s="178"/>
      <c r="AP10" s="177" t="s">
        <v>61</v>
      </c>
    </row>
    <row r="11" spans="1:42" ht="31.5" x14ac:dyDescent="0.15">
      <c r="A11" s="187"/>
      <c r="B11" s="187"/>
      <c r="C11" s="187"/>
      <c r="D11" s="187"/>
      <c r="E11" s="187"/>
      <c r="F11" s="187"/>
      <c r="G11" s="187"/>
      <c r="H11" s="183"/>
      <c r="I11" s="189"/>
      <c r="J11" s="183"/>
      <c r="K11" s="183"/>
      <c r="L11" s="183"/>
      <c r="M11" s="183"/>
      <c r="N11" s="183"/>
      <c r="O11" s="183"/>
      <c r="P11" s="183"/>
      <c r="Q11" s="183"/>
      <c r="R11" s="183"/>
      <c r="S11" s="183"/>
      <c r="T11" s="183"/>
      <c r="U11" s="183"/>
      <c r="V11" s="183"/>
      <c r="W11" s="183"/>
      <c r="X11" s="183"/>
      <c r="Y11" s="185"/>
      <c r="Z11" s="191"/>
      <c r="AA11" s="191"/>
      <c r="AB11" s="191"/>
      <c r="AC11" s="191"/>
      <c r="AD11" s="191"/>
      <c r="AE11" s="191"/>
      <c r="AF11" s="191"/>
      <c r="AG11" s="191"/>
      <c r="AH11" s="191"/>
      <c r="AI11" s="191"/>
      <c r="AJ11" s="191"/>
      <c r="AK11" s="191"/>
      <c r="AL11" s="191"/>
      <c r="AM11" s="191"/>
      <c r="AN11" s="36" t="s">
        <v>62</v>
      </c>
      <c r="AO11" s="36" t="s">
        <v>63</v>
      </c>
      <c r="AP11" s="178"/>
    </row>
    <row r="12" spans="1:42" ht="38.25" customHeight="1" x14ac:dyDescent="0.15">
      <c r="A12" s="7">
        <v>1</v>
      </c>
      <c r="B12" s="7" t="s">
        <v>7</v>
      </c>
      <c r="C12" s="7" t="s">
        <v>8</v>
      </c>
      <c r="D12" s="8" t="s">
        <v>9</v>
      </c>
      <c r="E12" s="15" t="s">
        <v>10</v>
      </c>
      <c r="F12" s="16" t="s">
        <v>11</v>
      </c>
      <c r="G12" s="23">
        <v>2</v>
      </c>
      <c r="H12" s="24"/>
      <c r="I12" s="29"/>
      <c r="J12" s="25">
        <v>1332800</v>
      </c>
      <c r="K12" s="24"/>
      <c r="L12" s="24"/>
      <c r="M12" s="24"/>
      <c r="N12" s="24"/>
      <c r="O12" s="24"/>
      <c r="P12" s="24"/>
      <c r="Q12" s="24"/>
      <c r="R12" s="24"/>
      <c r="S12" s="24"/>
      <c r="T12" s="24"/>
      <c r="U12" s="24"/>
      <c r="V12" s="24"/>
      <c r="W12" s="24"/>
      <c r="X12" s="24"/>
      <c r="Y12" s="45"/>
      <c r="Z12" s="45"/>
      <c r="AA12" s="45"/>
      <c r="AB12" s="45"/>
      <c r="AC12" s="45"/>
      <c r="AD12" s="45"/>
      <c r="AE12" s="45"/>
      <c r="AF12" s="45"/>
      <c r="AG12" s="45"/>
      <c r="AH12" s="45"/>
      <c r="AI12" s="45"/>
      <c r="AJ12" s="45"/>
      <c r="AK12" s="45"/>
      <c r="AL12" s="45"/>
      <c r="AM12" s="45"/>
      <c r="AN12" s="19"/>
      <c r="AO12" s="19"/>
      <c r="AP12" s="19"/>
    </row>
    <row r="13" spans="1:42" ht="37.5" customHeight="1" x14ac:dyDescent="0.15">
      <c r="A13" s="7">
        <v>2</v>
      </c>
      <c r="B13" s="7" t="s">
        <v>7</v>
      </c>
      <c r="C13" s="7" t="s">
        <v>8</v>
      </c>
      <c r="D13" s="8" t="s">
        <v>9</v>
      </c>
      <c r="E13" s="15" t="s">
        <v>12</v>
      </c>
      <c r="F13" s="16" t="s">
        <v>71</v>
      </c>
      <c r="G13" s="23">
        <v>1</v>
      </c>
      <c r="H13" s="24"/>
      <c r="I13" s="29">
        <v>28917000</v>
      </c>
      <c r="J13" s="26">
        <v>0</v>
      </c>
      <c r="K13" s="24"/>
      <c r="L13" s="25">
        <v>22550500</v>
      </c>
      <c r="M13" s="24"/>
      <c r="N13" s="24"/>
      <c r="O13" s="24"/>
      <c r="P13" s="24"/>
      <c r="Q13" s="24"/>
      <c r="R13" s="24"/>
      <c r="S13" s="26">
        <v>24990000</v>
      </c>
      <c r="T13" s="24"/>
      <c r="U13" s="24"/>
      <c r="V13" s="24"/>
      <c r="W13" s="24"/>
      <c r="X13" s="24"/>
      <c r="Y13" s="45"/>
      <c r="Z13" s="45"/>
      <c r="AA13" s="45"/>
      <c r="AB13" s="45"/>
      <c r="AC13" s="45"/>
      <c r="AD13" s="45"/>
      <c r="AE13" s="45"/>
      <c r="AF13" s="45"/>
      <c r="AG13" s="45"/>
      <c r="AH13" s="45"/>
      <c r="AI13" s="45"/>
      <c r="AJ13" s="45"/>
      <c r="AK13" s="45"/>
      <c r="AL13" s="45"/>
      <c r="AM13" s="45"/>
      <c r="AN13" s="21"/>
      <c r="AO13" s="21"/>
      <c r="AP13" s="21"/>
    </row>
    <row r="14" spans="1:42" ht="28.5" customHeight="1" x14ac:dyDescent="0.15">
      <c r="A14" s="7">
        <v>3</v>
      </c>
      <c r="B14" s="7" t="s">
        <v>7</v>
      </c>
      <c r="C14" s="7" t="s">
        <v>8</v>
      </c>
      <c r="D14" s="8" t="s">
        <v>9</v>
      </c>
      <c r="E14" s="15" t="s">
        <v>13</v>
      </c>
      <c r="F14" s="16" t="s">
        <v>14</v>
      </c>
      <c r="G14" s="23">
        <v>4</v>
      </c>
      <c r="H14" s="24"/>
      <c r="I14" s="29"/>
      <c r="J14" s="25">
        <v>4260200</v>
      </c>
      <c r="K14" s="24"/>
      <c r="L14" s="24"/>
      <c r="M14" s="24"/>
      <c r="N14" s="24"/>
      <c r="O14" s="24"/>
      <c r="P14" s="24"/>
      <c r="Q14" s="19">
        <v>4284000</v>
      </c>
      <c r="R14" s="24"/>
      <c r="S14" s="24"/>
      <c r="T14" s="24"/>
      <c r="U14" s="24"/>
      <c r="V14" s="24"/>
      <c r="W14" s="24"/>
      <c r="X14" s="24"/>
      <c r="Y14" s="45"/>
      <c r="Z14" s="45"/>
      <c r="AA14" s="45"/>
      <c r="AB14" s="45"/>
      <c r="AC14" s="45"/>
      <c r="AD14" s="45"/>
      <c r="AE14" s="45"/>
      <c r="AF14" s="45"/>
      <c r="AG14" s="45"/>
      <c r="AH14" s="45"/>
      <c r="AI14" s="45"/>
      <c r="AJ14" s="45"/>
      <c r="AK14" s="45"/>
      <c r="AL14" s="45"/>
      <c r="AM14" s="45"/>
      <c r="AN14" s="21"/>
      <c r="AO14" s="21"/>
      <c r="AP14" s="21"/>
    </row>
    <row r="15" spans="1:42" ht="29.25" customHeight="1" x14ac:dyDescent="0.15">
      <c r="A15" s="7">
        <v>4</v>
      </c>
      <c r="B15" s="7" t="s">
        <v>7</v>
      </c>
      <c r="C15" s="7" t="s">
        <v>8</v>
      </c>
      <c r="D15" s="8" t="s">
        <v>9</v>
      </c>
      <c r="E15" s="15" t="s">
        <v>15</v>
      </c>
      <c r="F15" s="16" t="s">
        <v>16</v>
      </c>
      <c r="G15" s="23">
        <v>3</v>
      </c>
      <c r="H15" s="24"/>
      <c r="I15" s="29"/>
      <c r="J15" s="25">
        <v>464100</v>
      </c>
      <c r="K15" s="24"/>
      <c r="L15" s="24"/>
      <c r="M15" s="24"/>
      <c r="N15" s="24"/>
      <c r="O15" s="24"/>
      <c r="P15" s="24"/>
      <c r="Q15" s="19"/>
      <c r="R15" s="24"/>
      <c r="S15" s="24"/>
      <c r="T15" s="24"/>
      <c r="U15" s="24"/>
      <c r="V15" s="24"/>
      <c r="W15" s="24"/>
      <c r="X15" s="24"/>
      <c r="Y15" s="45"/>
      <c r="Z15" s="45"/>
      <c r="AA15" s="45"/>
      <c r="AB15" s="45"/>
      <c r="AC15" s="45"/>
      <c r="AD15" s="45"/>
      <c r="AE15" s="45"/>
      <c r="AF15" s="45"/>
      <c r="AG15" s="45"/>
      <c r="AH15" s="45"/>
      <c r="AI15" s="45"/>
      <c r="AJ15" s="45"/>
      <c r="AK15" s="45"/>
      <c r="AL15" s="45"/>
      <c r="AM15" s="45"/>
      <c r="AN15" s="21"/>
      <c r="AO15" s="21"/>
      <c r="AP15" s="21"/>
    </row>
    <row r="16" spans="1:42" ht="31.5" x14ac:dyDescent="0.15">
      <c r="A16" s="7">
        <v>5</v>
      </c>
      <c r="B16" s="7" t="s">
        <v>7</v>
      </c>
      <c r="C16" s="7" t="s">
        <v>8</v>
      </c>
      <c r="D16" s="8" t="s">
        <v>9</v>
      </c>
      <c r="E16" s="15" t="s">
        <v>17</v>
      </c>
      <c r="F16" s="16" t="s">
        <v>18</v>
      </c>
      <c r="G16" s="23">
        <v>10</v>
      </c>
      <c r="H16" s="24"/>
      <c r="I16" s="29">
        <v>7854000</v>
      </c>
      <c r="J16" s="26">
        <v>7616000</v>
      </c>
      <c r="K16" s="24"/>
      <c r="L16" s="24"/>
      <c r="M16" s="24"/>
      <c r="N16" s="26">
        <v>7889700</v>
      </c>
      <c r="O16" s="24"/>
      <c r="P16" s="24"/>
      <c r="Q16" s="27">
        <v>5712000</v>
      </c>
      <c r="R16" s="24"/>
      <c r="S16" s="24"/>
      <c r="T16" s="24"/>
      <c r="U16" s="24"/>
      <c r="V16" s="24"/>
      <c r="W16" s="24"/>
      <c r="X16" s="24"/>
      <c r="Y16" s="45"/>
      <c r="Z16" s="45"/>
      <c r="AA16" s="45"/>
      <c r="AB16" s="45"/>
      <c r="AC16" s="45"/>
      <c r="AD16" s="45"/>
      <c r="AE16" s="45"/>
      <c r="AF16" s="45"/>
      <c r="AG16" s="45"/>
      <c r="AH16" s="45"/>
      <c r="AI16" s="45"/>
      <c r="AJ16" s="45"/>
      <c r="AK16" s="45"/>
      <c r="AL16" s="45"/>
      <c r="AM16" s="45"/>
      <c r="AN16" s="21"/>
      <c r="AO16" s="21"/>
      <c r="AP16" s="21"/>
    </row>
    <row r="17" spans="1:42" ht="42" x14ac:dyDescent="0.15">
      <c r="A17" s="7">
        <v>6</v>
      </c>
      <c r="B17" s="7" t="s">
        <v>7</v>
      </c>
      <c r="C17" s="7" t="s">
        <v>19</v>
      </c>
      <c r="D17" s="8" t="s">
        <v>9</v>
      </c>
      <c r="E17" s="15" t="s">
        <v>20</v>
      </c>
      <c r="F17" s="16" t="s">
        <v>21</v>
      </c>
      <c r="G17" s="23">
        <v>3</v>
      </c>
      <c r="H17" s="24"/>
      <c r="I17" s="28">
        <v>2034900</v>
      </c>
      <c r="J17" s="24"/>
      <c r="K17" s="24"/>
      <c r="L17" s="24"/>
      <c r="M17" s="24"/>
      <c r="N17" s="24"/>
      <c r="O17" s="24"/>
      <c r="P17" s="24"/>
      <c r="Q17" s="24"/>
      <c r="R17" s="24"/>
      <c r="S17" s="24"/>
      <c r="T17" s="24"/>
      <c r="U17" s="24"/>
      <c r="V17" s="24"/>
      <c r="W17" s="24"/>
      <c r="X17" s="24"/>
      <c r="Y17" s="45"/>
      <c r="Z17" s="45"/>
      <c r="AA17" s="45"/>
      <c r="AB17" s="45"/>
      <c r="AC17" s="45"/>
      <c r="AD17" s="45"/>
      <c r="AE17" s="45"/>
      <c r="AF17" s="45"/>
      <c r="AG17" s="45"/>
      <c r="AH17" s="45"/>
      <c r="AI17" s="45"/>
      <c r="AJ17" s="45"/>
      <c r="AK17" s="45"/>
      <c r="AL17" s="45"/>
      <c r="AM17" s="45"/>
      <c r="AN17" s="21"/>
      <c r="AO17" s="21"/>
      <c r="AP17" s="21"/>
    </row>
    <row r="18" spans="1:42" ht="137.25" customHeight="1" x14ac:dyDescent="0.15">
      <c r="A18" s="7">
        <v>7</v>
      </c>
      <c r="B18" s="7" t="s">
        <v>7</v>
      </c>
      <c r="C18" s="7" t="s">
        <v>22</v>
      </c>
      <c r="D18" s="8" t="s">
        <v>9</v>
      </c>
      <c r="E18" s="6" t="s">
        <v>23</v>
      </c>
      <c r="F18" s="13" t="s">
        <v>75</v>
      </c>
      <c r="G18" s="23">
        <v>1</v>
      </c>
      <c r="H18" s="24"/>
      <c r="I18" s="29"/>
      <c r="J18" s="24"/>
      <c r="K18" s="24"/>
      <c r="L18" s="24"/>
      <c r="M18" s="24"/>
      <c r="N18" s="25">
        <v>42637700</v>
      </c>
      <c r="O18" s="24"/>
      <c r="P18" s="24"/>
      <c r="Q18" s="24"/>
      <c r="R18" s="26">
        <v>43774150</v>
      </c>
      <c r="S18" s="26">
        <v>42840000</v>
      </c>
      <c r="T18" s="24"/>
      <c r="U18" s="24"/>
      <c r="V18" s="24"/>
      <c r="W18" s="24"/>
      <c r="X18" s="24"/>
      <c r="Y18" s="45"/>
      <c r="Z18" s="45"/>
      <c r="AA18" s="45"/>
      <c r="AB18" s="45"/>
      <c r="AC18" s="45"/>
      <c r="AD18" s="45"/>
      <c r="AE18" s="45"/>
      <c r="AF18" s="45"/>
      <c r="AG18" s="45"/>
      <c r="AH18" s="45"/>
      <c r="AI18" s="45"/>
      <c r="AJ18" s="45"/>
      <c r="AK18" s="45"/>
      <c r="AL18" s="45"/>
      <c r="AM18" s="45"/>
      <c r="AN18" s="21"/>
      <c r="AO18" s="21"/>
      <c r="AP18" s="21"/>
    </row>
    <row r="19" spans="1:42" ht="170.25" customHeight="1" x14ac:dyDescent="0.15">
      <c r="A19" s="7">
        <v>8</v>
      </c>
      <c r="B19" s="7" t="s">
        <v>7</v>
      </c>
      <c r="C19" s="7" t="s">
        <v>22</v>
      </c>
      <c r="D19" s="8" t="s">
        <v>9</v>
      </c>
      <c r="E19" s="6" t="s">
        <v>24</v>
      </c>
      <c r="F19" s="13" t="s">
        <v>76</v>
      </c>
      <c r="G19" s="23">
        <v>1</v>
      </c>
      <c r="H19" s="24"/>
      <c r="I19" s="29"/>
      <c r="J19" s="24"/>
      <c r="K19" s="24"/>
      <c r="L19" s="24"/>
      <c r="M19" s="24"/>
      <c r="N19" s="24"/>
      <c r="O19" s="24"/>
      <c r="P19" s="24"/>
      <c r="Q19" s="24"/>
      <c r="R19" s="25">
        <v>31862250</v>
      </c>
      <c r="S19" s="26">
        <v>31892000</v>
      </c>
      <c r="T19" s="24"/>
      <c r="U19" s="24"/>
      <c r="V19" s="24"/>
      <c r="W19" s="24"/>
      <c r="X19" s="24"/>
      <c r="Y19" s="45"/>
      <c r="Z19" s="45"/>
      <c r="AA19" s="45"/>
      <c r="AB19" s="45"/>
      <c r="AC19" s="45"/>
      <c r="AD19" s="45"/>
      <c r="AE19" s="45"/>
      <c r="AF19" s="45"/>
      <c r="AG19" s="45"/>
      <c r="AH19" s="45"/>
      <c r="AI19" s="45"/>
      <c r="AJ19" s="45"/>
      <c r="AK19" s="45"/>
      <c r="AL19" s="45"/>
      <c r="AM19" s="45"/>
      <c r="AN19" s="21"/>
      <c r="AO19" s="21"/>
      <c r="AP19" s="21"/>
    </row>
    <row r="20" spans="1:42" ht="36" customHeight="1" x14ac:dyDescent="0.15">
      <c r="A20" s="7">
        <v>9</v>
      </c>
      <c r="B20" s="7" t="s">
        <v>7</v>
      </c>
      <c r="C20" s="7" t="s">
        <v>25</v>
      </c>
      <c r="D20" s="8" t="s">
        <v>9</v>
      </c>
      <c r="E20" s="15" t="s">
        <v>26</v>
      </c>
      <c r="F20" s="17" t="s">
        <v>70</v>
      </c>
      <c r="G20" s="23">
        <v>2</v>
      </c>
      <c r="H20" s="26">
        <v>573342</v>
      </c>
      <c r="I20" s="29"/>
      <c r="J20" s="24"/>
      <c r="K20" s="24"/>
      <c r="L20" s="24"/>
      <c r="M20" s="24"/>
      <c r="N20" s="24"/>
      <c r="O20" s="24"/>
      <c r="P20" s="24"/>
      <c r="Q20" s="28">
        <v>523600</v>
      </c>
      <c r="R20" s="24"/>
      <c r="S20" s="24"/>
      <c r="T20" s="24"/>
      <c r="U20" s="24"/>
      <c r="V20" s="24"/>
      <c r="W20" s="24"/>
      <c r="X20" s="24"/>
      <c r="Y20" s="45"/>
      <c r="Z20" s="45"/>
      <c r="AA20" s="45"/>
      <c r="AB20" s="45"/>
      <c r="AC20" s="45"/>
      <c r="AD20" s="45"/>
      <c r="AE20" s="45"/>
      <c r="AF20" s="45"/>
      <c r="AG20" s="45"/>
      <c r="AH20" s="45"/>
      <c r="AI20" s="45"/>
      <c r="AJ20" s="45"/>
      <c r="AK20" s="45"/>
      <c r="AL20" s="45"/>
      <c r="AM20" s="45"/>
      <c r="AN20" s="21"/>
      <c r="AO20" s="21"/>
      <c r="AP20" s="21"/>
    </row>
    <row r="21" spans="1:42" ht="69" customHeight="1" x14ac:dyDescent="0.15">
      <c r="A21" s="7">
        <v>10</v>
      </c>
      <c r="B21" s="7" t="s">
        <v>7</v>
      </c>
      <c r="C21" s="7" t="s">
        <v>25</v>
      </c>
      <c r="D21" s="8" t="s">
        <v>9</v>
      </c>
      <c r="E21" s="15" t="s">
        <v>77</v>
      </c>
      <c r="F21" s="17" t="s">
        <v>78</v>
      </c>
      <c r="G21" s="23">
        <v>3</v>
      </c>
      <c r="H21" s="26">
        <v>21241500</v>
      </c>
      <c r="I21" s="29"/>
      <c r="J21" s="24"/>
      <c r="K21" s="24"/>
      <c r="L21" s="24"/>
      <c r="M21" s="24"/>
      <c r="N21" s="24"/>
      <c r="O21" s="24"/>
      <c r="P21" s="24"/>
      <c r="Q21" s="28">
        <v>19635000</v>
      </c>
      <c r="R21" s="24"/>
      <c r="S21" s="24"/>
      <c r="T21" s="24"/>
      <c r="U21" s="24"/>
      <c r="V21" s="24"/>
      <c r="W21" s="24"/>
      <c r="X21" s="24"/>
      <c r="Y21" s="45"/>
      <c r="Z21" s="45"/>
      <c r="AA21" s="45"/>
      <c r="AB21" s="45"/>
      <c r="AC21" s="45"/>
      <c r="AD21" s="45"/>
      <c r="AE21" s="45"/>
      <c r="AF21" s="45"/>
      <c r="AG21" s="45"/>
      <c r="AH21" s="45"/>
      <c r="AI21" s="45"/>
      <c r="AJ21" s="45"/>
      <c r="AK21" s="45"/>
      <c r="AL21" s="45"/>
      <c r="AM21" s="45"/>
      <c r="AN21" s="21"/>
      <c r="AO21" s="21"/>
      <c r="AP21" s="21"/>
    </row>
    <row r="22" spans="1:42" ht="47.25" customHeight="1" x14ac:dyDescent="0.15">
      <c r="A22" s="7">
        <v>11</v>
      </c>
      <c r="B22" s="7" t="s">
        <v>7</v>
      </c>
      <c r="C22" s="7" t="s">
        <v>25</v>
      </c>
      <c r="D22" s="8" t="s">
        <v>9</v>
      </c>
      <c r="E22" s="15" t="s">
        <v>79</v>
      </c>
      <c r="F22" s="16" t="s">
        <v>80</v>
      </c>
      <c r="G22" s="23">
        <v>10</v>
      </c>
      <c r="H22" s="25">
        <v>22610000</v>
      </c>
      <c r="I22" s="29"/>
      <c r="J22" s="26">
        <v>24395000</v>
      </c>
      <c r="K22" s="24"/>
      <c r="L22" s="24"/>
      <c r="M22" s="24"/>
      <c r="N22" s="24"/>
      <c r="O22" s="24"/>
      <c r="P22" s="24"/>
      <c r="Q22" s="29">
        <v>23800000</v>
      </c>
      <c r="R22" s="24"/>
      <c r="S22" s="24"/>
      <c r="T22" s="24"/>
      <c r="U22" s="24"/>
      <c r="V22" s="24"/>
      <c r="W22" s="24"/>
      <c r="X22" s="24"/>
      <c r="Y22" s="45"/>
      <c r="Z22" s="45"/>
      <c r="AA22" s="45"/>
      <c r="AB22" s="45"/>
      <c r="AC22" s="45"/>
      <c r="AD22" s="45"/>
      <c r="AE22" s="45"/>
      <c r="AF22" s="45"/>
      <c r="AG22" s="45"/>
      <c r="AH22" s="45"/>
      <c r="AI22" s="45"/>
      <c r="AJ22" s="45"/>
      <c r="AK22" s="45"/>
      <c r="AL22" s="45"/>
      <c r="AM22" s="45"/>
      <c r="AN22" s="21"/>
      <c r="AO22" s="21"/>
      <c r="AP22" s="21"/>
    </row>
    <row r="23" spans="1:42" ht="33" customHeight="1" x14ac:dyDescent="0.15">
      <c r="A23" s="7">
        <v>12</v>
      </c>
      <c r="B23" s="7" t="s">
        <v>7</v>
      </c>
      <c r="C23" s="7" t="s">
        <v>25</v>
      </c>
      <c r="D23" s="8" t="s">
        <v>9</v>
      </c>
      <c r="E23" s="15" t="s">
        <v>27</v>
      </c>
      <c r="F23" s="17" t="s">
        <v>28</v>
      </c>
      <c r="G23" s="23">
        <v>23</v>
      </c>
      <c r="H23" s="26">
        <v>2463300</v>
      </c>
      <c r="I23" s="29"/>
      <c r="J23" s="26">
        <v>2326450</v>
      </c>
      <c r="K23" s="24"/>
      <c r="L23" s="24"/>
      <c r="M23" s="24"/>
      <c r="N23" s="24"/>
      <c r="O23" s="24"/>
      <c r="P23" s="24"/>
      <c r="Q23" s="28">
        <v>1642200</v>
      </c>
      <c r="R23" s="24"/>
      <c r="S23" s="24"/>
      <c r="T23" s="24"/>
      <c r="U23" s="24"/>
      <c r="V23" s="24"/>
      <c r="W23" s="24"/>
      <c r="X23" s="24"/>
      <c r="Y23" s="45"/>
      <c r="Z23" s="45"/>
      <c r="AA23" s="45"/>
      <c r="AB23" s="45"/>
      <c r="AC23" s="45"/>
      <c r="AD23" s="45"/>
      <c r="AE23" s="45"/>
      <c r="AF23" s="45"/>
      <c r="AG23" s="45"/>
      <c r="AH23" s="45"/>
      <c r="AI23" s="45"/>
      <c r="AJ23" s="45"/>
      <c r="AK23" s="45"/>
      <c r="AL23" s="45"/>
      <c r="AM23" s="45"/>
      <c r="AN23" s="21"/>
      <c r="AO23" s="21"/>
      <c r="AP23" s="21"/>
    </row>
    <row r="24" spans="1:42" ht="34.5" customHeight="1" x14ac:dyDescent="0.15">
      <c r="A24" s="7">
        <v>13</v>
      </c>
      <c r="B24" s="7" t="s">
        <v>7</v>
      </c>
      <c r="C24" s="7" t="s">
        <v>25</v>
      </c>
      <c r="D24" s="8" t="s">
        <v>9</v>
      </c>
      <c r="E24" s="15" t="s">
        <v>29</v>
      </c>
      <c r="F24" s="17" t="s">
        <v>30</v>
      </c>
      <c r="G24" s="23">
        <v>20</v>
      </c>
      <c r="H24" s="25">
        <v>523600</v>
      </c>
      <c r="I24" s="29"/>
      <c r="J24" s="24"/>
      <c r="K24" s="24"/>
      <c r="L24" s="24"/>
      <c r="M24" s="24"/>
      <c r="N24" s="24"/>
      <c r="O24" s="24"/>
      <c r="P24" s="24"/>
      <c r="Q24" s="29">
        <v>547400</v>
      </c>
      <c r="R24" s="24"/>
      <c r="S24" s="24"/>
      <c r="T24" s="24"/>
      <c r="U24" s="24"/>
      <c r="V24" s="24"/>
      <c r="W24" s="24"/>
      <c r="X24" s="24"/>
      <c r="Y24" s="45"/>
      <c r="Z24" s="45"/>
      <c r="AA24" s="45"/>
      <c r="AB24" s="45"/>
      <c r="AC24" s="45"/>
      <c r="AD24" s="45"/>
      <c r="AE24" s="45"/>
      <c r="AF24" s="45"/>
      <c r="AG24" s="45"/>
      <c r="AH24" s="45"/>
      <c r="AI24" s="45"/>
      <c r="AJ24" s="45"/>
      <c r="AK24" s="45"/>
      <c r="AL24" s="45"/>
      <c r="AM24" s="45"/>
      <c r="AN24" s="21"/>
      <c r="AO24" s="21"/>
      <c r="AP24" s="21"/>
    </row>
    <row r="25" spans="1:42" ht="48.75" customHeight="1" x14ac:dyDescent="0.15">
      <c r="A25" s="7">
        <v>14</v>
      </c>
      <c r="B25" s="7" t="s">
        <v>7</v>
      </c>
      <c r="C25" s="7" t="s">
        <v>25</v>
      </c>
      <c r="D25" s="8" t="s">
        <v>9</v>
      </c>
      <c r="E25" s="15" t="s">
        <v>31</v>
      </c>
      <c r="F25" s="17" t="s">
        <v>32</v>
      </c>
      <c r="G25" s="23">
        <v>15</v>
      </c>
      <c r="H25" s="26">
        <v>1106700</v>
      </c>
      <c r="I25" s="29"/>
      <c r="J25" s="24"/>
      <c r="K25" s="24"/>
      <c r="L25" s="24"/>
      <c r="M25" s="24"/>
      <c r="N25" s="24"/>
      <c r="O25" s="24"/>
      <c r="P25" s="24"/>
      <c r="Q25" s="28">
        <v>1071000</v>
      </c>
      <c r="R25" s="24"/>
      <c r="S25" s="24"/>
      <c r="T25" s="24"/>
      <c r="U25" s="24"/>
      <c r="V25" s="24"/>
      <c r="W25" s="24"/>
      <c r="X25" s="24"/>
      <c r="Y25" s="45"/>
      <c r="Z25" s="45"/>
      <c r="AA25" s="45"/>
      <c r="AB25" s="45"/>
      <c r="AC25" s="45"/>
      <c r="AD25" s="45"/>
      <c r="AE25" s="45"/>
      <c r="AF25" s="45"/>
      <c r="AG25" s="45"/>
      <c r="AH25" s="45"/>
      <c r="AI25" s="45"/>
      <c r="AJ25" s="45"/>
      <c r="AK25" s="45"/>
      <c r="AL25" s="45"/>
      <c r="AM25" s="45"/>
      <c r="AN25" s="21"/>
      <c r="AO25" s="21"/>
      <c r="AP25" s="21"/>
    </row>
    <row r="26" spans="1:42" ht="29.25" customHeight="1" x14ac:dyDescent="0.15">
      <c r="A26" s="7">
        <v>15</v>
      </c>
      <c r="B26" s="7" t="s">
        <v>7</v>
      </c>
      <c r="C26" s="7" t="s">
        <v>25</v>
      </c>
      <c r="D26" s="8" t="s">
        <v>9</v>
      </c>
      <c r="E26" s="15" t="s">
        <v>81</v>
      </c>
      <c r="F26" s="17" t="s">
        <v>33</v>
      </c>
      <c r="G26" s="23">
        <v>21</v>
      </c>
      <c r="H26" s="26">
        <v>1649340</v>
      </c>
      <c r="I26" s="29"/>
      <c r="J26" s="24"/>
      <c r="K26" s="24"/>
      <c r="L26" s="24"/>
      <c r="M26" s="24"/>
      <c r="N26" s="24"/>
      <c r="O26" s="24"/>
      <c r="P26" s="24"/>
      <c r="Q26" s="28">
        <v>1624350</v>
      </c>
      <c r="R26" s="24"/>
      <c r="S26" s="24"/>
      <c r="T26" s="24"/>
      <c r="U26" s="24"/>
      <c r="V26" s="24"/>
      <c r="W26" s="24"/>
      <c r="X26" s="24"/>
      <c r="Y26" s="45"/>
      <c r="Z26" s="45"/>
      <c r="AA26" s="45"/>
      <c r="AB26" s="45"/>
      <c r="AC26" s="45"/>
      <c r="AD26" s="45"/>
      <c r="AE26" s="45"/>
      <c r="AF26" s="45"/>
      <c r="AG26" s="45"/>
      <c r="AH26" s="45"/>
      <c r="AI26" s="45"/>
      <c r="AJ26" s="45"/>
      <c r="AK26" s="45"/>
      <c r="AL26" s="45"/>
      <c r="AM26" s="45"/>
      <c r="AN26" s="21"/>
      <c r="AO26" s="21"/>
      <c r="AP26" s="21"/>
    </row>
    <row r="27" spans="1:42" ht="33" customHeight="1" x14ac:dyDescent="0.15">
      <c r="A27" s="7">
        <v>16</v>
      </c>
      <c r="B27" s="7" t="s">
        <v>7</v>
      </c>
      <c r="C27" s="7" t="s">
        <v>25</v>
      </c>
      <c r="D27" s="8" t="s">
        <v>9</v>
      </c>
      <c r="E27" s="15" t="s">
        <v>34</v>
      </c>
      <c r="F27" s="17" t="s">
        <v>35</v>
      </c>
      <c r="G27" s="23">
        <v>10</v>
      </c>
      <c r="H27" s="25">
        <v>761600</v>
      </c>
      <c r="I27" s="29"/>
      <c r="J27" s="24"/>
      <c r="K27" s="24"/>
      <c r="L27" s="24"/>
      <c r="M27" s="24"/>
      <c r="N27" s="24"/>
      <c r="O27" s="24"/>
      <c r="P27" s="24"/>
      <c r="Q27" s="29">
        <v>773500</v>
      </c>
      <c r="R27" s="24"/>
      <c r="S27" s="24"/>
      <c r="T27" s="24"/>
      <c r="U27" s="24"/>
      <c r="V27" s="24"/>
      <c r="W27" s="24"/>
      <c r="X27" s="24"/>
      <c r="Y27" s="45"/>
      <c r="Z27" s="45"/>
      <c r="AA27" s="45"/>
      <c r="AB27" s="45"/>
      <c r="AC27" s="45"/>
      <c r="AD27" s="45"/>
      <c r="AE27" s="45"/>
      <c r="AF27" s="45"/>
      <c r="AG27" s="45"/>
      <c r="AH27" s="45"/>
      <c r="AI27" s="45"/>
      <c r="AJ27" s="45"/>
      <c r="AK27" s="45"/>
      <c r="AL27" s="45"/>
      <c r="AM27" s="45"/>
      <c r="AN27" s="21"/>
      <c r="AO27" s="21"/>
      <c r="AP27" s="21"/>
    </row>
    <row r="28" spans="1:42" ht="33" customHeight="1" x14ac:dyDescent="0.15">
      <c r="A28" s="7">
        <v>17</v>
      </c>
      <c r="B28" s="7" t="s">
        <v>7</v>
      </c>
      <c r="C28" s="7" t="s">
        <v>25</v>
      </c>
      <c r="D28" s="8" t="s">
        <v>9</v>
      </c>
      <c r="E28" s="15" t="s">
        <v>36</v>
      </c>
      <c r="F28" s="17" t="s">
        <v>37</v>
      </c>
      <c r="G28" s="23">
        <v>25</v>
      </c>
      <c r="H28" s="25">
        <v>743750</v>
      </c>
      <c r="I28" s="29"/>
      <c r="J28" s="24"/>
      <c r="K28" s="24"/>
      <c r="L28" s="24"/>
      <c r="M28" s="24"/>
      <c r="N28" s="24"/>
      <c r="O28" s="24"/>
      <c r="P28" s="24"/>
      <c r="Q28" s="29">
        <v>803250</v>
      </c>
      <c r="R28" s="24"/>
      <c r="S28" s="24"/>
      <c r="T28" s="24"/>
      <c r="U28" s="24"/>
      <c r="V28" s="24"/>
      <c r="W28" s="24"/>
      <c r="X28" s="24"/>
      <c r="Y28" s="45"/>
      <c r="Z28" s="45"/>
      <c r="AA28" s="45"/>
      <c r="AB28" s="45"/>
      <c r="AC28" s="45"/>
      <c r="AD28" s="45"/>
      <c r="AE28" s="45"/>
      <c r="AF28" s="45"/>
      <c r="AG28" s="45"/>
      <c r="AH28" s="45"/>
      <c r="AI28" s="45"/>
      <c r="AJ28" s="45"/>
      <c r="AK28" s="45"/>
      <c r="AL28" s="45"/>
      <c r="AM28" s="45"/>
      <c r="AN28" s="21"/>
      <c r="AO28" s="21"/>
      <c r="AP28" s="21"/>
    </row>
    <row r="29" spans="1:42" ht="310.5" customHeight="1" x14ac:dyDescent="0.15">
      <c r="A29" s="7">
        <v>18</v>
      </c>
      <c r="B29" s="7" t="s">
        <v>7</v>
      </c>
      <c r="C29" s="7" t="s">
        <v>38</v>
      </c>
      <c r="D29" s="8" t="s">
        <v>39</v>
      </c>
      <c r="E29" s="7" t="s">
        <v>40</v>
      </c>
      <c r="F29" s="14" t="s">
        <v>82</v>
      </c>
      <c r="G29" s="23">
        <v>1</v>
      </c>
      <c r="H29" s="24"/>
      <c r="I29" s="29"/>
      <c r="J29" s="24"/>
      <c r="K29" s="25">
        <v>179357871</v>
      </c>
      <c r="L29" s="24"/>
      <c r="M29" s="26">
        <v>195755000</v>
      </c>
      <c r="N29" s="24"/>
      <c r="O29" s="24"/>
      <c r="P29" s="26">
        <v>199000000.28999999</v>
      </c>
      <c r="Q29" s="29">
        <v>178500000</v>
      </c>
      <c r="R29" s="24"/>
      <c r="S29" s="24"/>
      <c r="T29" s="26">
        <v>199900008</v>
      </c>
      <c r="U29" s="43">
        <v>188020000</v>
      </c>
      <c r="V29" s="24"/>
      <c r="W29" s="24"/>
      <c r="X29" s="24"/>
      <c r="Y29" s="45"/>
      <c r="Z29" s="45"/>
      <c r="AA29" s="45"/>
      <c r="AB29" s="45"/>
      <c r="AC29" s="45"/>
      <c r="AD29" s="45"/>
      <c r="AE29" s="45"/>
      <c r="AF29" s="45"/>
      <c r="AG29" s="45"/>
      <c r="AH29" s="45"/>
      <c r="AI29" s="45"/>
      <c r="AJ29" s="45"/>
      <c r="AK29" s="45"/>
      <c r="AL29" s="45"/>
      <c r="AM29" s="45"/>
      <c r="AN29" s="21"/>
      <c r="AO29" s="21"/>
      <c r="AP29" s="21"/>
    </row>
    <row r="30" spans="1:42" ht="307.5" customHeight="1" x14ac:dyDescent="0.15">
      <c r="A30" s="7">
        <v>19</v>
      </c>
      <c r="B30" s="7" t="s">
        <v>7</v>
      </c>
      <c r="C30" s="7" t="s">
        <v>41</v>
      </c>
      <c r="D30" s="8" t="s">
        <v>9</v>
      </c>
      <c r="E30" s="15" t="s">
        <v>83</v>
      </c>
      <c r="F30" s="17" t="s">
        <v>72</v>
      </c>
      <c r="G30" s="23">
        <v>1</v>
      </c>
      <c r="H30" s="24"/>
      <c r="I30" s="29"/>
      <c r="J30" s="24"/>
      <c r="K30" s="24"/>
      <c r="L30" s="24"/>
      <c r="M30" s="24"/>
      <c r="N30" s="24"/>
      <c r="O30" s="24"/>
      <c r="P30" s="24"/>
      <c r="Q30" s="24"/>
      <c r="R30" s="24"/>
      <c r="S30" s="24"/>
      <c r="T30" s="24"/>
      <c r="U30" s="24"/>
      <c r="V30" s="25">
        <v>18570286.77</v>
      </c>
      <c r="W30" s="24"/>
      <c r="X30" s="24"/>
      <c r="Y30" s="45"/>
      <c r="Z30" s="45"/>
      <c r="AA30" s="45"/>
      <c r="AB30" s="45"/>
      <c r="AC30" s="45"/>
      <c r="AD30" s="45"/>
      <c r="AE30" s="45"/>
      <c r="AF30" s="45"/>
      <c r="AG30" s="45"/>
      <c r="AH30" s="45"/>
      <c r="AI30" s="45"/>
      <c r="AJ30" s="45"/>
      <c r="AK30" s="45"/>
      <c r="AL30" s="45"/>
      <c r="AM30" s="45"/>
      <c r="AN30" s="21"/>
      <c r="AO30" s="21"/>
      <c r="AP30" s="21"/>
    </row>
    <row r="31" spans="1:42" ht="121.5" customHeight="1" x14ac:dyDescent="0.15">
      <c r="A31" s="7">
        <v>20</v>
      </c>
      <c r="B31" s="7" t="s">
        <v>7</v>
      </c>
      <c r="C31" s="7" t="s">
        <v>42</v>
      </c>
      <c r="D31" s="7" t="s">
        <v>43</v>
      </c>
      <c r="E31" s="15" t="s">
        <v>44</v>
      </c>
      <c r="F31" s="17" t="s">
        <v>84</v>
      </c>
      <c r="G31" s="23">
        <v>3</v>
      </c>
      <c r="H31" s="25">
        <v>52836000</v>
      </c>
      <c r="I31" s="29"/>
      <c r="J31" s="24"/>
      <c r="K31" s="24"/>
      <c r="L31" s="24"/>
      <c r="M31" s="24"/>
      <c r="N31" s="24"/>
      <c r="O31" s="24"/>
      <c r="P31" s="24"/>
      <c r="Q31" s="30">
        <v>53907000</v>
      </c>
      <c r="R31" s="24"/>
      <c r="S31" s="24"/>
      <c r="T31" s="24"/>
      <c r="U31" s="24"/>
      <c r="V31" s="24"/>
      <c r="W31" s="24"/>
      <c r="X31" s="24"/>
      <c r="Y31" s="45"/>
      <c r="Z31" s="45"/>
      <c r="AA31" s="45"/>
      <c r="AB31" s="45"/>
      <c r="AC31" s="45"/>
      <c r="AD31" s="45"/>
      <c r="AE31" s="45"/>
      <c r="AF31" s="45"/>
      <c r="AG31" s="45"/>
      <c r="AH31" s="45"/>
      <c r="AI31" s="45"/>
      <c r="AJ31" s="45"/>
      <c r="AK31" s="45"/>
      <c r="AL31" s="45"/>
      <c r="AM31" s="45"/>
      <c r="AN31" s="21"/>
      <c r="AO31" s="21"/>
      <c r="AP31" s="21"/>
    </row>
    <row r="32" spans="1:42" ht="63" customHeight="1" x14ac:dyDescent="0.15">
      <c r="A32" s="7">
        <v>21</v>
      </c>
      <c r="B32" s="7" t="s">
        <v>7</v>
      </c>
      <c r="C32" s="7" t="s">
        <v>42</v>
      </c>
      <c r="D32" s="7" t="s">
        <v>43</v>
      </c>
      <c r="E32" s="7" t="s">
        <v>45</v>
      </c>
      <c r="F32" s="10" t="s">
        <v>85</v>
      </c>
      <c r="G32" s="23">
        <v>3</v>
      </c>
      <c r="H32" s="26">
        <v>11781000</v>
      </c>
      <c r="I32" s="29"/>
      <c r="J32" s="24"/>
      <c r="K32" s="24"/>
      <c r="L32" s="24"/>
      <c r="M32" s="24"/>
      <c r="N32" s="24"/>
      <c r="O32" s="24"/>
      <c r="P32" s="24"/>
      <c r="Q32" s="31">
        <v>10710000</v>
      </c>
      <c r="R32" s="24"/>
      <c r="S32" s="24"/>
      <c r="T32" s="24"/>
      <c r="U32" s="24"/>
      <c r="V32" s="24"/>
      <c r="W32" s="24"/>
      <c r="X32" s="24"/>
      <c r="Y32" s="45"/>
      <c r="Z32" s="45"/>
      <c r="AA32" s="45"/>
      <c r="AB32" s="45"/>
      <c r="AC32" s="45"/>
      <c r="AD32" s="45"/>
      <c r="AE32" s="45"/>
      <c r="AF32" s="45"/>
      <c r="AG32" s="45"/>
      <c r="AH32" s="45"/>
      <c r="AI32" s="45"/>
      <c r="AJ32" s="45"/>
      <c r="AK32" s="45"/>
      <c r="AL32" s="45"/>
      <c r="AM32" s="45"/>
      <c r="AN32" s="21"/>
      <c r="AO32" s="21"/>
      <c r="AP32" s="21"/>
    </row>
    <row r="33" spans="1:43" ht="97.5" customHeight="1" x14ac:dyDescent="0.15">
      <c r="A33" s="7">
        <v>22</v>
      </c>
      <c r="B33" s="7" t="s">
        <v>7</v>
      </c>
      <c r="C33" s="7" t="s">
        <v>46</v>
      </c>
      <c r="D33" s="7" t="s">
        <v>43</v>
      </c>
      <c r="E33" s="7" t="s">
        <v>47</v>
      </c>
      <c r="F33" s="12" t="s">
        <v>86</v>
      </c>
      <c r="G33" s="23">
        <v>1</v>
      </c>
      <c r="H33" s="24"/>
      <c r="I33" s="29"/>
      <c r="J33" s="24"/>
      <c r="K33" s="24"/>
      <c r="L33" s="24"/>
      <c r="M33" s="24"/>
      <c r="N33" s="24"/>
      <c r="O33" s="24"/>
      <c r="P33" s="24"/>
      <c r="Q33" s="24"/>
      <c r="R33" s="24"/>
      <c r="S33" s="24"/>
      <c r="T33" s="32">
        <v>26636972</v>
      </c>
      <c r="U33" s="24"/>
      <c r="V33" s="24"/>
      <c r="W33" s="24"/>
      <c r="X33" s="24"/>
      <c r="Y33" s="45"/>
      <c r="Z33" s="45"/>
      <c r="AA33" s="45"/>
      <c r="AB33" s="45"/>
      <c r="AC33" s="45"/>
      <c r="AD33" s="45"/>
      <c r="AE33" s="45"/>
      <c r="AF33" s="45"/>
      <c r="AG33" s="45"/>
      <c r="AH33" s="45"/>
      <c r="AI33" s="45"/>
      <c r="AJ33" s="45"/>
      <c r="AK33" s="45"/>
      <c r="AL33" s="45"/>
      <c r="AM33" s="45"/>
      <c r="AN33" s="21"/>
      <c r="AO33" s="21"/>
      <c r="AP33" s="21"/>
    </row>
    <row r="34" spans="1:43" ht="94.5" x14ac:dyDescent="0.15">
      <c r="A34" s="7">
        <v>23</v>
      </c>
      <c r="B34" s="7" t="s">
        <v>48</v>
      </c>
      <c r="C34" s="7" t="s">
        <v>49</v>
      </c>
      <c r="D34" s="7" t="s">
        <v>50</v>
      </c>
      <c r="E34" s="15" t="s">
        <v>51</v>
      </c>
      <c r="F34" s="17" t="s">
        <v>73</v>
      </c>
      <c r="G34" s="23">
        <v>4</v>
      </c>
      <c r="H34" s="24"/>
      <c r="I34" s="29"/>
      <c r="J34" s="24"/>
      <c r="K34" s="24"/>
      <c r="L34" s="24"/>
      <c r="M34" s="24"/>
      <c r="N34" s="24"/>
      <c r="O34" s="24"/>
      <c r="P34" s="24"/>
      <c r="Q34" s="31">
        <v>6188000</v>
      </c>
      <c r="R34" s="24"/>
      <c r="S34" s="24"/>
      <c r="T34" s="24"/>
      <c r="U34" s="24"/>
      <c r="V34" s="24"/>
      <c r="W34" s="24"/>
      <c r="X34" s="24"/>
      <c r="Y34" s="45"/>
      <c r="Z34" s="45"/>
      <c r="AA34" s="45"/>
      <c r="AB34" s="45"/>
      <c r="AC34" s="45"/>
      <c r="AD34" s="45"/>
      <c r="AE34" s="45"/>
      <c r="AF34" s="45"/>
      <c r="AG34" s="45"/>
      <c r="AH34" s="45"/>
      <c r="AI34" s="45"/>
      <c r="AJ34" s="45"/>
      <c r="AK34" s="45"/>
      <c r="AL34" s="45"/>
      <c r="AM34" s="45"/>
      <c r="AN34" s="21"/>
      <c r="AO34" s="21"/>
      <c r="AP34" s="21"/>
    </row>
    <row r="35" spans="1:43" ht="98.25" customHeight="1" x14ac:dyDescent="0.15">
      <c r="A35" s="7">
        <v>24</v>
      </c>
      <c r="B35" s="7" t="s">
        <v>48</v>
      </c>
      <c r="C35" s="7" t="s">
        <v>49</v>
      </c>
      <c r="D35" s="7" t="s">
        <v>50</v>
      </c>
      <c r="E35" s="15" t="s">
        <v>52</v>
      </c>
      <c r="F35" s="17" t="s">
        <v>68</v>
      </c>
      <c r="G35" s="23">
        <v>2</v>
      </c>
      <c r="H35" s="33">
        <v>10115000</v>
      </c>
      <c r="I35" s="29"/>
      <c r="J35" s="24"/>
      <c r="K35" s="24"/>
      <c r="L35" s="24"/>
      <c r="M35" s="24"/>
      <c r="N35" s="24"/>
      <c r="O35" s="24"/>
      <c r="P35" s="24"/>
      <c r="Q35" s="31">
        <v>9996000</v>
      </c>
      <c r="R35" s="24"/>
      <c r="S35" s="24"/>
      <c r="T35" s="24"/>
      <c r="U35" s="24"/>
      <c r="V35" s="24"/>
      <c r="W35" s="24"/>
      <c r="X35" s="24"/>
      <c r="Y35" s="45"/>
      <c r="Z35" s="45"/>
      <c r="AA35" s="45"/>
      <c r="AB35" s="45"/>
      <c r="AC35" s="45"/>
      <c r="AD35" s="45"/>
      <c r="AE35" s="45"/>
      <c r="AF35" s="45"/>
      <c r="AG35" s="45"/>
      <c r="AH35" s="45"/>
      <c r="AI35" s="45"/>
      <c r="AJ35" s="45"/>
      <c r="AK35" s="45"/>
      <c r="AL35" s="45"/>
      <c r="AM35" s="45"/>
      <c r="AN35" s="21"/>
      <c r="AO35" s="21"/>
      <c r="AP35" s="21"/>
    </row>
    <row r="36" spans="1:43" ht="409.5" customHeight="1" x14ac:dyDescent="0.15">
      <c r="A36" s="7">
        <f>+A35+1</f>
        <v>25</v>
      </c>
      <c r="B36" s="7" t="s">
        <v>53</v>
      </c>
      <c r="C36" s="7" t="s">
        <v>54</v>
      </c>
      <c r="D36" s="7" t="s">
        <v>55</v>
      </c>
      <c r="E36" s="7" t="s">
        <v>54</v>
      </c>
      <c r="F36" s="12" t="s">
        <v>87</v>
      </c>
      <c r="G36" s="8">
        <v>1</v>
      </c>
      <c r="H36" s="34"/>
      <c r="I36" s="29"/>
      <c r="J36" s="24"/>
      <c r="K36" s="24"/>
      <c r="L36" s="24"/>
      <c r="M36" s="24"/>
      <c r="N36" s="24"/>
      <c r="O36" s="24"/>
      <c r="P36" s="24"/>
      <c r="Q36" s="24"/>
      <c r="R36" s="24"/>
      <c r="S36" s="24"/>
      <c r="T36" s="24"/>
      <c r="U36" s="24"/>
      <c r="V36" s="24"/>
      <c r="W36" s="32">
        <v>133999999.98</v>
      </c>
      <c r="X36" s="32"/>
      <c r="Y36" s="32"/>
      <c r="Z36" s="32"/>
      <c r="AA36" s="32"/>
      <c r="AB36" s="32"/>
      <c r="AC36" s="32"/>
      <c r="AD36" s="32"/>
      <c r="AE36" s="32"/>
      <c r="AF36" s="32"/>
      <c r="AG36" s="32"/>
      <c r="AH36" s="32"/>
      <c r="AI36" s="32"/>
      <c r="AJ36" s="32"/>
      <c r="AK36" s="32"/>
      <c r="AL36" s="32"/>
      <c r="AM36" s="32"/>
      <c r="AN36" s="21"/>
      <c r="AO36" s="21"/>
      <c r="AP36" s="21"/>
    </row>
    <row r="37" spans="1:43" ht="138" customHeight="1" x14ac:dyDescent="0.15">
      <c r="A37" s="7">
        <v>26</v>
      </c>
      <c r="B37" s="7" t="s">
        <v>56</v>
      </c>
      <c r="C37" s="7" t="s">
        <v>56</v>
      </c>
      <c r="D37" s="7" t="s">
        <v>56</v>
      </c>
      <c r="E37" s="7" t="s">
        <v>88</v>
      </c>
      <c r="F37" s="11" t="s">
        <v>89</v>
      </c>
      <c r="G37" s="8">
        <v>1</v>
      </c>
      <c r="H37" s="34"/>
      <c r="I37" s="29"/>
      <c r="J37" s="24"/>
      <c r="K37" s="24"/>
      <c r="L37" s="24"/>
      <c r="M37" s="24"/>
      <c r="N37" s="24"/>
      <c r="O37" s="25">
        <v>460530000</v>
      </c>
      <c r="P37" s="24"/>
      <c r="Q37" s="24"/>
      <c r="R37" s="24"/>
      <c r="S37" s="24"/>
      <c r="T37" s="24"/>
      <c r="U37" s="24"/>
      <c r="V37" s="24"/>
      <c r="W37" s="24"/>
      <c r="X37" s="24"/>
      <c r="Y37" s="45"/>
      <c r="Z37" s="45"/>
      <c r="AA37" s="45"/>
      <c r="AB37" s="45"/>
      <c r="AC37" s="45"/>
      <c r="AD37" s="45"/>
      <c r="AE37" s="45"/>
      <c r="AF37" s="45"/>
      <c r="AG37" s="45"/>
      <c r="AH37" s="45"/>
      <c r="AI37" s="45"/>
      <c r="AJ37" s="45"/>
      <c r="AK37" s="45"/>
      <c r="AL37" s="45"/>
      <c r="AM37" s="45"/>
      <c r="AN37" s="21"/>
      <c r="AO37" s="21"/>
      <c r="AP37" s="21"/>
    </row>
    <row r="38" spans="1:43" s="9" customFormat="1" ht="71.25" customHeight="1" x14ac:dyDescent="0.15">
      <c r="A38" s="7">
        <v>27</v>
      </c>
      <c r="B38" s="7" t="s">
        <v>56</v>
      </c>
      <c r="C38" s="7" t="s">
        <v>56</v>
      </c>
      <c r="D38" s="7" t="s">
        <v>56</v>
      </c>
      <c r="E38" s="7" t="s">
        <v>91</v>
      </c>
      <c r="F38" s="11" t="s">
        <v>90</v>
      </c>
      <c r="G38" s="8">
        <v>1</v>
      </c>
      <c r="H38" s="34"/>
      <c r="I38" s="29"/>
      <c r="J38" s="24"/>
      <c r="K38" s="24"/>
      <c r="L38" s="24"/>
      <c r="M38" s="24"/>
      <c r="N38" s="24"/>
      <c r="O38" s="24"/>
      <c r="P38" s="24"/>
      <c r="Q38" s="24"/>
      <c r="R38" s="24"/>
      <c r="S38" s="24"/>
      <c r="T38" s="24"/>
      <c r="U38" s="24"/>
      <c r="V38" s="24"/>
      <c r="W38" s="24"/>
      <c r="X38" s="24"/>
      <c r="Y38" s="45"/>
      <c r="Z38" s="45"/>
      <c r="AA38" s="45"/>
      <c r="AB38" s="45"/>
      <c r="AC38" s="45"/>
      <c r="AD38" s="45"/>
      <c r="AE38" s="45"/>
      <c r="AF38" s="45"/>
      <c r="AG38" s="45"/>
      <c r="AH38" s="45"/>
      <c r="AI38" s="45"/>
      <c r="AJ38" s="45"/>
      <c r="AK38" s="45"/>
      <c r="AL38" s="45"/>
      <c r="AM38" s="45"/>
      <c r="AN38" s="21"/>
      <c r="AO38" s="21"/>
      <c r="AP38" s="21"/>
    </row>
    <row r="39" spans="1:43" s="9" customFormat="1" ht="102.75" customHeight="1" x14ac:dyDescent="0.15">
      <c r="A39" s="7">
        <v>28</v>
      </c>
      <c r="B39" s="7" t="s">
        <v>56</v>
      </c>
      <c r="C39" s="7" t="s">
        <v>56</v>
      </c>
      <c r="D39" s="7" t="s">
        <v>56</v>
      </c>
      <c r="E39" s="7" t="s">
        <v>92</v>
      </c>
      <c r="F39" s="11" t="s">
        <v>93</v>
      </c>
      <c r="G39" s="8">
        <v>1</v>
      </c>
      <c r="H39" s="34"/>
      <c r="I39" s="28">
        <v>15946000</v>
      </c>
      <c r="J39" s="24"/>
      <c r="K39" s="24"/>
      <c r="L39" s="24"/>
      <c r="M39" s="24"/>
      <c r="N39" s="24"/>
      <c r="O39" s="24"/>
      <c r="P39" s="24"/>
      <c r="Q39" s="24"/>
      <c r="R39" s="24"/>
      <c r="S39" s="24"/>
      <c r="T39" s="24"/>
      <c r="U39" s="24"/>
      <c r="V39" s="43">
        <v>16311925</v>
      </c>
      <c r="W39" s="24"/>
      <c r="X39" s="24"/>
      <c r="Y39" s="45"/>
      <c r="Z39" s="45"/>
      <c r="AA39" s="45"/>
      <c r="AB39" s="45"/>
      <c r="AC39" s="45"/>
      <c r="AD39" s="45"/>
      <c r="AE39" s="45"/>
      <c r="AF39" s="45"/>
      <c r="AG39" s="45"/>
      <c r="AH39" s="45"/>
      <c r="AI39" s="45"/>
      <c r="AJ39" s="45"/>
      <c r="AK39" s="45"/>
      <c r="AL39" s="45"/>
      <c r="AM39" s="45"/>
      <c r="AN39" s="21"/>
      <c r="AO39" s="21"/>
      <c r="AP39" s="21"/>
    </row>
    <row r="40" spans="1:43" s="9" customFormat="1" ht="89.25" customHeight="1" x14ac:dyDescent="0.15">
      <c r="A40" s="7">
        <v>29</v>
      </c>
      <c r="B40" s="7" t="s">
        <v>56</v>
      </c>
      <c r="C40" s="7" t="s">
        <v>56</v>
      </c>
      <c r="D40" s="7" t="s">
        <v>56</v>
      </c>
      <c r="E40" s="7" t="s">
        <v>74</v>
      </c>
      <c r="F40" s="11" t="s">
        <v>94</v>
      </c>
      <c r="G40" s="8">
        <v>1</v>
      </c>
      <c r="H40" s="34"/>
      <c r="I40" s="28">
        <v>14934500</v>
      </c>
      <c r="J40" s="24"/>
      <c r="K40" s="24"/>
      <c r="L40" s="24"/>
      <c r="M40" s="24"/>
      <c r="N40" s="24"/>
      <c r="O40" s="24"/>
      <c r="P40" s="24"/>
      <c r="Q40" s="24"/>
      <c r="R40" s="24"/>
      <c r="S40" s="24"/>
      <c r="T40" s="24"/>
      <c r="U40" s="24"/>
      <c r="V40" s="24"/>
      <c r="W40" s="24"/>
      <c r="X40" s="24"/>
      <c r="Y40" s="45"/>
      <c r="Z40" s="45"/>
      <c r="AA40" s="45"/>
      <c r="AB40" s="45"/>
      <c r="AC40" s="45"/>
      <c r="AD40" s="45"/>
      <c r="AE40" s="45"/>
      <c r="AF40" s="45"/>
      <c r="AG40" s="45"/>
      <c r="AH40" s="45"/>
      <c r="AI40" s="45"/>
      <c r="AJ40" s="45"/>
      <c r="AK40" s="45"/>
      <c r="AL40" s="45"/>
      <c r="AM40" s="45"/>
      <c r="AN40" s="21"/>
      <c r="AO40" s="21"/>
      <c r="AP40" s="21"/>
    </row>
    <row r="41" spans="1:43" s="18" customFormat="1" ht="15" customHeight="1" x14ac:dyDescent="0.25">
      <c r="A41" s="186" t="s">
        <v>67</v>
      </c>
      <c r="B41" s="186"/>
      <c r="C41" s="186"/>
      <c r="D41" s="186"/>
      <c r="E41" s="186"/>
      <c r="F41" s="186"/>
      <c r="G41" s="186"/>
      <c r="H41" s="22">
        <f>SUM(H12:H40)</f>
        <v>126405132</v>
      </c>
      <c r="I41" s="22">
        <f t="shared" ref="I41:W41" si="0">SUM(I12:I40)</f>
        <v>69686400</v>
      </c>
      <c r="J41" s="22">
        <f t="shared" si="0"/>
        <v>40394550</v>
      </c>
      <c r="K41" s="22">
        <f t="shared" si="0"/>
        <v>179357871</v>
      </c>
      <c r="L41" s="22">
        <f t="shared" si="0"/>
        <v>22550500</v>
      </c>
      <c r="M41" s="22">
        <f t="shared" si="0"/>
        <v>195755000</v>
      </c>
      <c r="N41" s="22">
        <f t="shared" si="0"/>
        <v>50527400</v>
      </c>
      <c r="O41" s="22">
        <f t="shared" si="0"/>
        <v>460530000</v>
      </c>
      <c r="P41" s="22">
        <f t="shared" si="0"/>
        <v>199000000.28999999</v>
      </c>
      <c r="Q41" s="22">
        <f t="shared" si="0"/>
        <v>319717300</v>
      </c>
      <c r="R41" s="22">
        <f t="shared" si="0"/>
        <v>75636400</v>
      </c>
      <c r="S41" s="22">
        <f t="shared" si="0"/>
        <v>99722000</v>
      </c>
      <c r="T41" s="22">
        <f t="shared" si="0"/>
        <v>226536980</v>
      </c>
      <c r="U41" s="22">
        <f t="shared" si="0"/>
        <v>188020000</v>
      </c>
      <c r="V41" s="22">
        <f t="shared" si="0"/>
        <v>34882211.769999996</v>
      </c>
      <c r="W41" s="22">
        <f t="shared" si="0"/>
        <v>133999999.98</v>
      </c>
      <c r="X41" s="22"/>
      <c r="Y41" s="46"/>
      <c r="Z41" s="46"/>
      <c r="AA41" s="46"/>
      <c r="AB41" s="46"/>
      <c r="AC41" s="46"/>
      <c r="AD41" s="46"/>
      <c r="AE41" s="46"/>
      <c r="AF41" s="46"/>
      <c r="AG41" s="46"/>
      <c r="AH41" s="46"/>
      <c r="AI41" s="46"/>
      <c r="AJ41" s="46"/>
      <c r="AK41" s="46"/>
      <c r="AL41" s="46"/>
      <c r="AM41" s="46"/>
      <c r="AN41" s="35"/>
      <c r="AO41" s="35"/>
      <c r="AP41" s="35"/>
    </row>
    <row r="42" spans="1:43" s="5" customFormat="1" ht="39.75" customHeight="1" x14ac:dyDescent="0.25">
      <c r="I42" s="18"/>
      <c r="AQ42" s="18" t="e">
        <f>+#REF!-#REF!</f>
        <v>#REF!</v>
      </c>
    </row>
    <row r="43" spans="1:43" s="5" customFormat="1" ht="39.75" customHeight="1" x14ac:dyDescent="0.25">
      <c r="A43" s="5" t="s">
        <v>66</v>
      </c>
      <c r="I43" s="18"/>
      <c r="AQ43" s="5">
        <v>1142358872</v>
      </c>
    </row>
    <row r="44" spans="1:43" s="5" customFormat="1" ht="39.75" customHeight="1" x14ac:dyDescent="0.25">
      <c r="A44" s="5" t="s">
        <v>64</v>
      </c>
      <c r="I44" s="18"/>
      <c r="AQ44" s="18" t="e">
        <f>+AQ43+AQ42</f>
        <v>#REF!</v>
      </c>
    </row>
    <row r="45" spans="1:43" s="5" customFormat="1" ht="39.75" customHeight="1" x14ac:dyDescent="0.25">
      <c r="A45" s="5" t="s">
        <v>65</v>
      </c>
      <c r="I45" s="18"/>
      <c r="AQ45" s="18" t="e">
        <f>+AQ44-#REF!</f>
        <v>#REF!</v>
      </c>
    </row>
    <row r="46" spans="1:43" s="5" customFormat="1" ht="15" x14ac:dyDescent="0.25">
      <c r="I46" s="18"/>
    </row>
    <row r="47" spans="1:43" s="5" customFormat="1" ht="15" x14ac:dyDescent="0.25">
      <c r="I47" s="18"/>
    </row>
  </sheetData>
  <protectedRanges>
    <protectedRange password="F16F" sqref="E14" name="Rango1_3_2_3_2"/>
  </protectedRanges>
  <autoFilter ref="A11:AP45"/>
  <mergeCells count="51">
    <mergeCell ref="AJ10:AJ11"/>
    <mergeCell ref="AK10:AK11"/>
    <mergeCell ref="AL10:AL11"/>
    <mergeCell ref="AM10:AM11"/>
    <mergeCell ref="H9:X9"/>
    <mergeCell ref="Y9:AM9"/>
    <mergeCell ref="AE10:AE11"/>
    <mergeCell ref="AF10:AF11"/>
    <mergeCell ref="AG10:AG11"/>
    <mergeCell ref="AH10:AH11"/>
    <mergeCell ref="AI10:AI11"/>
    <mergeCell ref="Z10:Z11"/>
    <mergeCell ref="AA10:AA11"/>
    <mergeCell ref="AB10:AB11"/>
    <mergeCell ref="AC10:AC11"/>
    <mergeCell ref="AD10:AD11"/>
    <mergeCell ref="A41:G41"/>
    <mergeCell ref="K10:K11"/>
    <mergeCell ref="L10:L11"/>
    <mergeCell ref="M10:M11"/>
    <mergeCell ref="A10:A11"/>
    <mergeCell ref="B10:B11"/>
    <mergeCell ref="C10:C11"/>
    <mergeCell ref="D10:D11"/>
    <mergeCell ref="E10:E11"/>
    <mergeCell ref="F10:F11"/>
    <mergeCell ref="G10:G11"/>
    <mergeCell ref="H10:H11"/>
    <mergeCell ref="I10:I11"/>
    <mergeCell ref="J10:J11"/>
    <mergeCell ref="N10:N11"/>
    <mergeCell ref="U10:U11"/>
    <mergeCell ref="V10:V11"/>
    <mergeCell ref="X10:X11"/>
    <mergeCell ref="Y10:Y11"/>
    <mergeCell ref="A2:AP2"/>
    <mergeCell ref="A3:AP3"/>
    <mergeCell ref="A4:AP4"/>
    <mergeCell ref="A6:AP6"/>
    <mergeCell ref="AP10:AP11"/>
    <mergeCell ref="A5:AP5"/>
    <mergeCell ref="A7:AP7"/>
    <mergeCell ref="A8:AP8"/>
    <mergeCell ref="T10:T11"/>
    <mergeCell ref="W10:W11"/>
    <mergeCell ref="O10:O11"/>
    <mergeCell ref="P10:P11"/>
    <mergeCell ref="Q10:Q11"/>
    <mergeCell ref="R10:R11"/>
    <mergeCell ref="S10:S11"/>
    <mergeCell ref="AN10:AO10"/>
  </mergeCells>
  <printOptions horizontalCentered="1" verticalCentered="1"/>
  <pageMargins left="0.70866141732283472" right="0.70866141732283472" top="0.74803149606299213" bottom="0.74803149606299213" header="0.31496062992125984" footer="0.31496062992125984"/>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EB1643"/>
  <sheetViews>
    <sheetView topLeftCell="A6" zoomScale="86" zoomScaleNormal="86" workbookViewId="0">
      <pane xSplit="7" ySplit="5" topLeftCell="EA11" activePane="bottomRight" state="frozen"/>
      <selection activeCell="A6" sqref="A6"/>
      <selection pane="topRight" activeCell="H6" sqref="H6"/>
      <selection pane="bottomLeft" activeCell="A12" sqref="A12"/>
      <selection pane="bottomRight" activeCell="A14" sqref="A14:A50"/>
    </sheetView>
  </sheetViews>
  <sheetFormatPr baseColWidth="10" defaultColWidth="11.42578125" defaultRowHeight="10.5" x14ac:dyDescent="0.15"/>
  <cols>
    <col min="1" max="1" width="11.42578125" style="2" bestFit="1" customWidth="1"/>
    <col min="2" max="2" width="13.140625" style="2" customWidth="1"/>
    <col min="3" max="3" width="22.42578125" style="71" customWidth="1"/>
    <col min="4" max="4" width="15" style="9" customWidth="1"/>
    <col min="5" max="5" width="17.85546875" style="9" customWidth="1"/>
    <col min="6" max="6" width="11.42578125" style="9" customWidth="1"/>
    <col min="7" max="7" width="16.42578125" style="73" customWidth="1"/>
    <col min="8" max="8" width="12.85546875" style="162" customWidth="1"/>
    <col min="9" max="9" width="16.28515625" style="9" bestFit="1" customWidth="1"/>
    <col min="10" max="10" width="20.140625" style="9" bestFit="1" customWidth="1"/>
    <col min="11" max="11" width="16.28515625" style="9" bestFit="1" customWidth="1"/>
    <col min="12" max="12" width="14.28515625" style="9" customWidth="1"/>
    <col min="13" max="14" width="12.85546875" style="9" customWidth="1"/>
    <col min="15" max="15" width="16" style="9" customWidth="1"/>
    <col min="16" max="16" width="15.7109375" style="9" customWidth="1"/>
    <col min="17" max="17" width="6.140625" style="2" customWidth="1"/>
    <col min="18" max="44" width="20.7109375" style="9" customWidth="1"/>
    <col min="45" max="45" width="7.7109375" style="80" customWidth="1"/>
    <col min="46" max="54" width="20.7109375" style="9" customWidth="1"/>
    <col min="55" max="55" width="9.140625" style="2" customWidth="1"/>
    <col min="56" max="64" width="20.7109375" style="78" customWidth="1"/>
    <col min="65" max="65" width="6.42578125" style="2" customWidth="1"/>
    <col min="66" max="74" width="12.85546875" style="9" customWidth="1"/>
    <col min="75" max="75" width="12.85546875" style="2" customWidth="1"/>
    <col min="76" max="84" width="12.85546875" style="9" customWidth="1"/>
    <col min="85" max="85" width="11" style="2" customWidth="1"/>
    <col min="86" max="94" width="12.85546875" style="9" customWidth="1"/>
    <col min="95" max="95" width="5.140625" style="2" customWidth="1"/>
    <col min="96" max="104" width="12.85546875" style="9" customWidth="1"/>
    <col min="105" max="105" width="12.85546875" style="2" customWidth="1"/>
    <col min="106" max="114" width="11.42578125" style="9" customWidth="1"/>
    <col min="115" max="115" width="11.42578125" style="2" customWidth="1"/>
    <col min="116" max="124" width="11.42578125" style="9" customWidth="1"/>
    <col min="125" max="125" width="13" style="9" customWidth="1"/>
    <col min="126" max="126" width="15.85546875" style="9" hidden="1" customWidth="1"/>
    <col min="127" max="127" width="14.140625" style="9" hidden="1" customWidth="1"/>
    <col min="128" max="128" width="29.140625" style="9" bestFit="1" customWidth="1"/>
    <col min="129" max="130" width="29.140625" style="9" hidden="1" customWidth="1"/>
    <col min="131" max="131" width="16.7109375" style="9" customWidth="1"/>
    <col min="132" max="16384" width="11.42578125" style="9"/>
  </cols>
  <sheetData>
    <row r="1" spans="1:132" s="4" customFormat="1" ht="11.25" x14ac:dyDescent="0.25">
      <c r="A1" s="37"/>
      <c r="B1" s="44"/>
      <c r="C1" s="70"/>
      <c r="D1" s="44"/>
      <c r="E1" s="38"/>
      <c r="F1" s="40"/>
      <c r="G1" s="72"/>
      <c r="H1" s="160"/>
      <c r="I1" s="68"/>
      <c r="J1" s="68"/>
      <c r="K1" s="68"/>
      <c r="L1" s="68"/>
      <c r="M1" s="68"/>
      <c r="N1" s="68"/>
      <c r="O1" s="68"/>
      <c r="P1" s="68"/>
      <c r="Q1" s="68"/>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87"/>
      <c r="AT1" s="40"/>
      <c r="AU1" s="40"/>
      <c r="AV1" s="40"/>
      <c r="AW1" s="40"/>
      <c r="AX1" s="40"/>
      <c r="AY1" s="40"/>
      <c r="AZ1" s="40"/>
      <c r="BA1" s="40"/>
      <c r="BB1" s="40"/>
      <c r="BC1" s="40"/>
      <c r="BD1" s="77"/>
      <c r="BE1" s="77"/>
      <c r="BF1" s="77"/>
      <c r="BG1" s="77"/>
      <c r="BH1" s="77"/>
      <c r="BI1" s="77"/>
      <c r="BJ1" s="77"/>
      <c r="BK1" s="77"/>
      <c r="BL1" s="77"/>
      <c r="BM1" s="40"/>
      <c r="BN1" s="44"/>
      <c r="BO1" s="68"/>
      <c r="BP1" s="68"/>
      <c r="BQ1" s="68"/>
      <c r="BR1" s="68"/>
      <c r="BS1" s="68"/>
      <c r="BT1" s="68"/>
      <c r="BU1" s="68"/>
      <c r="BV1" s="68"/>
      <c r="BW1" s="68"/>
      <c r="BX1" s="44"/>
      <c r="BY1" s="68"/>
      <c r="BZ1" s="68"/>
      <c r="CA1" s="68"/>
      <c r="CB1" s="68"/>
      <c r="CC1" s="68"/>
      <c r="CD1" s="68"/>
      <c r="CE1" s="68"/>
      <c r="CF1" s="68"/>
      <c r="CG1" s="68"/>
      <c r="CH1" s="48"/>
      <c r="CI1" s="68"/>
      <c r="CJ1" s="68"/>
      <c r="CK1" s="68"/>
      <c r="CL1" s="68"/>
      <c r="CM1" s="68"/>
      <c r="CN1" s="68"/>
      <c r="CO1" s="68"/>
      <c r="CP1" s="68"/>
      <c r="CQ1" s="68"/>
      <c r="CR1" s="68"/>
      <c r="CS1" s="68"/>
      <c r="CT1" s="68"/>
      <c r="CU1" s="68"/>
      <c r="CV1" s="68"/>
      <c r="CW1" s="68"/>
      <c r="CX1" s="68"/>
      <c r="CY1" s="68"/>
      <c r="CZ1" s="68"/>
      <c r="DA1" s="99"/>
    </row>
    <row r="2" spans="1:132" s="4" customFormat="1" ht="22.5" x14ac:dyDescent="0.25">
      <c r="A2" s="174" t="s">
        <v>57</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74"/>
      <c r="CG2" s="174"/>
      <c r="CH2" s="174"/>
      <c r="CI2" s="174"/>
      <c r="CJ2" s="174"/>
      <c r="CK2" s="174"/>
      <c r="CL2" s="174"/>
      <c r="CM2" s="174"/>
      <c r="CN2" s="174"/>
      <c r="CO2" s="174"/>
      <c r="CP2" s="174"/>
      <c r="CQ2" s="100"/>
      <c r="CR2" s="100"/>
      <c r="CS2" s="100"/>
      <c r="CT2" s="100"/>
      <c r="CU2" s="100"/>
      <c r="CV2" s="100"/>
      <c r="CW2" s="100"/>
      <c r="CX2" s="100"/>
      <c r="CY2" s="100"/>
      <c r="CZ2" s="100"/>
      <c r="DA2" s="100"/>
    </row>
    <row r="3" spans="1:132" s="4" customFormat="1" ht="15.75" customHeight="1" x14ac:dyDescent="0.25">
      <c r="A3" s="174" t="s">
        <v>69</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74"/>
      <c r="CF3" s="174"/>
      <c r="CG3" s="174"/>
      <c r="CH3" s="174"/>
      <c r="CI3" s="174"/>
      <c r="CJ3" s="174"/>
      <c r="CK3" s="174"/>
      <c r="CL3" s="174"/>
      <c r="CM3" s="174"/>
      <c r="CN3" s="174"/>
      <c r="CO3" s="174"/>
      <c r="CP3" s="174"/>
      <c r="CQ3" s="100"/>
      <c r="CR3" s="100"/>
      <c r="CS3" s="100"/>
      <c r="CT3" s="100"/>
      <c r="CU3" s="100"/>
      <c r="CV3" s="100"/>
      <c r="CW3" s="100"/>
      <c r="CX3" s="100"/>
      <c r="CY3" s="100"/>
      <c r="CZ3" s="100"/>
      <c r="DA3" s="100"/>
    </row>
    <row r="4" spans="1:132" s="4" customFormat="1" ht="65.25" customHeight="1" x14ac:dyDescent="0.25">
      <c r="A4" s="175" t="s">
        <v>59</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c r="BQ4" s="175"/>
      <c r="BR4" s="175"/>
      <c r="BS4" s="175"/>
      <c r="BT4" s="175"/>
      <c r="BU4" s="175"/>
      <c r="BV4" s="175"/>
      <c r="BW4" s="175"/>
      <c r="BX4" s="175"/>
      <c r="BY4" s="175"/>
      <c r="BZ4" s="175"/>
      <c r="CA4" s="175"/>
      <c r="CB4" s="175"/>
      <c r="CC4" s="175"/>
      <c r="CD4" s="175"/>
      <c r="CE4" s="175"/>
      <c r="CF4" s="175"/>
      <c r="CG4" s="175"/>
      <c r="CH4" s="175"/>
      <c r="CI4" s="175"/>
      <c r="CJ4" s="175"/>
      <c r="CK4" s="175"/>
      <c r="CL4" s="175"/>
      <c r="CM4" s="175"/>
      <c r="CN4" s="175"/>
      <c r="CO4" s="175"/>
      <c r="CP4" s="175"/>
      <c r="CQ4" s="101"/>
      <c r="CR4" s="101"/>
      <c r="CS4" s="101"/>
      <c r="CT4" s="101"/>
      <c r="CU4" s="101"/>
      <c r="CV4" s="101"/>
      <c r="CW4" s="101"/>
      <c r="CX4" s="101"/>
      <c r="CY4" s="101"/>
      <c r="CZ4" s="101"/>
      <c r="DA4" s="101"/>
    </row>
    <row r="5" spans="1:132" s="4" customFormat="1" ht="15" x14ac:dyDescent="0.25">
      <c r="A5" s="179"/>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179"/>
      <c r="CM5" s="179"/>
      <c r="CN5" s="179"/>
      <c r="CO5" s="179"/>
      <c r="CP5" s="179"/>
      <c r="CQ5" s="102"/>
      <c r="CR5" s="102"/>
      <c r="CS5" s="102"/>
      <c r="CT5" s="102"/>
      <c r="CU5" s="102"/>
      <c r="CV5" s="102"/>
      <c r="CW5" s="102"/>
      <c r="CX5" s="102"/>
      <c r="CY5" s="102"/>
      <c r="CZ5" s="102"/>
      <c r="DA5" s="102"/>
    </row>
    <row r="6" spans="1:132" s="4" customFormat="1" ht="18" x14ac:dyDescent="0.25">
      <c r="A6" s="176" t="s">
        <v>58</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A6" s="176"/>
      <c r="BB6" s="176"/>
      <c r="BC6" s="176"/>
      <c r="BD6" s="176"/>
      <c r="BE6" s="176"/>
      <c r="BF6" s="176"/>
      <c r="BG6" s="176"/>
      <c r="BH6" s="176"/>
      <c r="BI6" s="176"/>
      <c r="BJ6" s="176"/>
      <c r="BK6" s="176"/>
      <c r="BL6" s="176"/>
      <c r="BM6" s="176"/>
      <c r="BN6" s="176"/>
      <c r="BO6" s="176"/>
      <c r="BP6" s="176"/>
      <c r="BQ6" s="176"/>
      <c r="BR6" s="176"/>
      <c r="BS6" s="176"/>
      <c r="BT6" s="176"/>
      <c r="BU6" s="176"/>
      <c r="BV6" s="176"/>
      <c r="BW6" s="176"/>
      <c r="BX6" s="176"/>
      <c r="BY6" s="176"/>
      <c r="BZ6" s="176"/>
      <c r="CA6" s="176"/>
      <c r="CB6" s="176"/>
      <c r="CC6" s="176"/>
      <c r="CD6" s="176"/>
      <c r="CE6" s="176"/>
      <c r="CF6" s="176"/>
      <c r="CG6" s="176"/>
      <c r="CH6" s="176"/>
      <c r="CI6" s="176"/>
      <c r="CJ6" s="176"/>
      <c r="CK6" s="176"/>
      <c r="CL6" s="176"/>
      <c r="CM6" s="176"/>
      <c r="CN6" s="176"/>
      <c r="CO6" s="176"/>
      <c r="CP6" s="176"/>
      <c r="CQ6" s="103"/>
      <c r="CR6" s="103"/>
      <c r="CS6" s="103"/>
      <c r="CT6" s="103"/>
      <c r="CU6" s="103"/>
      <c r="CV6" s="103"/>
      <c r="CW6" s="103"/>
      <c r="CX6" s="103"/>
      <c r="CY6" s="103"/>
      <c r="CZ6" s="103"/>
      <c r="DA6" s="103"/>
    </row>
    <row r="7" spans="1:132" s="3" customFormat="1" ht="12" customHeight="1" x14ac:dyDescent="0.25">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0"/>
      <c r="AY7" s="180"/>
      <c r="AZ7" s="180"/>
      <c r="BA7" s="180"/>
      <c r="BB7" s="180"/>
      <c r="BC7" s="180"/>
      <c r="BD7" s="180"/>
      <c r="BE7" s="180"/>
      <c r="BF7" s="180"/>
      <c r="BG7" s="180"/>
      <c r="BH7" s="180"/>
      <c r="BI7" s="180"/>
      <c r="BJ7" s="180"/>
      <c r="BK7" s="180"/>
      <c r="BL7" s="180"/>
      <c r="BM7" s="180"/>
      <c r="BN7" s="180"/>
      <c r="BO7" s="180"/>
      <c r="BP7" s="180"/>
      <c r="BQ7" s="180"/>
      <c r="BR7" s="180"/>
      <c r="BS7" s="180"/>
      <c r="BT7" s="180"/>
      <c r="BU7" s="180"/>
      <c r="BV7" s="180"/>
      <c r="BW7" s="180"/>
      <c r="BX7" s="180"/>
      <c r="BY7" s="180"/>
      <c r="BZ7" s="180"/>
      <c r="CA7" s="180"/>
      <c r="CB7" s="180"/>
      <c r="CC7" s="180"/>
      <c r="CD7" s="180"/>
      <c r="CE7" s="180"/>
      <c r="CF7" s="180"/>
      <c r="CG7" s="180"/>
      <c r="CH7" s="180"/>
      <c r="CI7" s="180"/>
      <c r="CJ7" s="180"/>
      <c r="CK7" s="180"/>
      <c r="CL7" s="180"/>
      <c r="CM7" s="180"/>
      <c r="CN7" s="180"/>
      <c r="CO7" s="180"/>
      <c r="CP7" s="180"/>
      <c r="CQ7" s="104"/>
      <c r="CR7" s="104"/>
      <c r="CS7" s="104"/>
      <c r="CT7" s="104"/>
      <c r="CU7" s="104"/>
      <c r="CV7" s="104"/>
      <c r="CW7" s="104"/>
      <c r="CX7" s="104"/>
      <c r="CY7" s="104"/>
      <c r="CZ7" s="104"/>
      <c r="DA7" s="104"/>
    </row>
    <row r="8" spans="1:132" s="4" customFormat="1" ht="27" customHeight="1" x14ac:dyDescent="0.25">
      <c r="A8" s="181"/>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181"/>
      <c r="BO8" s="181"/>
      <c r="BP8" s="181"/>
      <c r="BQ8" s="181"/>
      <c r="BR8" s="181"/>
      <c r="BS8" s="181"/>
      <c r="BT8" s="181"/>
      <c r="BU8" s="181"/>
      <c r="BV8" s="181"/>
      <c r="BW8" s="181"/>
      <c r="BX8" s="181"/>
      <c r="BY8" s="181"/>
      <c r="BZ8" s="181"/>
      <c r="CA8" s="181"/>
      <c r="CB8" s="181"/>
      <c r="CC8" s="181"/>
      <c r="CD8" s="181"/>
      <c r="CE8" s="181"/>
      <c r="CF8" s="181"/>
      <c r="CG8" s="181"/>
      <c r="CH8" s="181"/>
      <c r="CI8" s="181"/>
      <c r="CJ8" s="181"/>
      <c r="CK8" s="181"/>
      <c r="CL8" s="181"/>
      <c r="CM8" s="181"/>
      <c r="CN8" s="181"/>
      <c r="CO8" s="181"/>
      <c r="CP8" s="181"/>
      <c r="CQ8" s="105"/>
      <c r="CR8" s="105"/>
      <c r="CS8" s="105"/>
      <c r="CT8" s="105"/>
      <c r="CU8" s="105"/>
      <c r="CV8" s="105"/>
      <c r="CW8" s="105"/>
      <c r="CX8" s="105"/>
      <c r="CY8" s="105"/>
      <c r="CZ8" s="105"/>
      <c r="DA8" s="105"/>
    </row>
    <row r="9" spans="1:132" s="4" customFormat="1" ht="15" customHeight="1" x14ac:dyDescent="0.25">
      <c r="A9" s="212" t="s">
        <v>0</v>
      </c>
      <c r="B9" s="212" t="s">
        <v>1</v>
      </c>
      <c r="C9" s="214" t="s">
        <v>2</v>
      </c>
      <c r="D9" s="212" t="s">
        <v>3</v>
      </c>
      <c r="E9" s="212" t="s">
        <v>4</v>
      </c>
      <c r="F9" s="212" t="s">
        <v>6</v>
      </c>
      <c r="G9" s="212" t="s">
        <v>126</v>
      </c>
      <c r="H9" s="201" t="s">
        <v>112</v>
      </c>
      <c r="I9" s="201"/>
      <c r="J9" s="201"/>
      <c r="K9" s="201"/>
      <c r="L9" s="201"/>
      <c r="M9" s="201"/>
      <c r="N9" s="201"/>
      <c r="O9" s="201"/>
      <c r="P9" s="201"/>
      <c r="Q9" s="76"/>
      <c r="R9" s="199" t="s">
        <v>137</v>
      </c>
      <c r="S9" s="199"/>
      <c r="T9" s="199"/>
      <c r="U9" s="199"/>
      <c r="V9" s="199"/>
      <c r="W9" s="199"/>
      <c r="X9" s="199"/>
      <c r="Y9" s="199"/>
      <c r="Z9" s="199"/>
      <c r="AA9" s="206" t="s">
        <v>138</v>
      </c>
      <c r="AB9" s="206"/>
      <c r="AC9" s="206"/>
      <c r="AD9" s="206"/>
      <c r="AE9" s="206"/>
      <c r="AF9" s="206"/>
      <c r="AG9" s="206"/>
      <c r="AH9" s="206"/>
      <c r="AI9" s="206"/>
      <c r="AJ9" s="205" t="s">
        <v>139</v>
      </c>
      <c r="AK9" s="205"/>
      <c r="AL9" s="205"/>
      <c r="AM9" s="205"/>
      <c r="AN9" s="205"/>
      <c r="AO9" s="205"/>
      <c r="AP9" s="205"/>
      <c r="AQ9" s="205"/>
      <c r="AR9" s="205"/>
      <c r="AS9" s="88"/>
      <c r="AT9" s="208" t="s">
        <v>142</v>
      </c>
      <c r="AU9" s="208"/>
      <c r="AV9" s="208"/>
      <c r="AW9" s="208"/>
      <c r="AX9" s="208"/>
      <c r="AY9" s="208"/>
      <c r="AZ9" s="208"/>
      <c r="BA9" s="208"/>
      <c r="BB9" s="208"/>
      <c r="BC9" s="92"/>
      <c r="BD9" s="207" t="s">
        <v>140</v>
      </c>
      <c r="BE9" s="207"/>
      <c r="BF9" s="207"/>
      <c r="BG9" s="207"/>
      <c r="BH9" s="207"/>
      <c r="BI9" s="207"/>
      <c r="BJ9" s="207"/>
      <c r="BK9" s="207"/>
      <c r="BL9" s="207"/>
      <c r="BM9" s="92"/>
      <c r="BN9" s="200" t="s">
        <v>114</v>
      </c>
      <c r="BO9" s="200"/>
      <c r="BP9" s="200"/>
      <c r="BQ9" s="200"/>
      <c r="BR9" s="200"/>
      <c r="BS9" s="200"/>
      <c r="BT9" s="200"/>
      <c r="BU9" s="200"/>
      <c r="BV9" s="200"/>
      <c r="BW9" s="107"/>
      <c r="BX9" s="201" t="s">
        <v>144</v>
      </c>
      <c r="BY9" s="201"/>
      <c r="BZ9" s="201"/>
      <c r="CA9" s="201"/>
      <c r="CB9" s="201"/>
      <c r="CC9" s="201"/>
      <c r="CD9" s="201"/>
      <c r="CE9" s="201"/>
      <c r="CF9" s="201"/>
      <c r="CG9" s="76"/>
      <c r="CH9" s="197" t="s">
        <v>143</v>
      </c>
      <c r="CI9" s="198"/>
      <c r="CJ9" s="198"/>
      <c r="CK9" s="198"/>
      <c r="CL9" s="198"/>
      <c r="CM9" s="198"/>
      <c r="CN9" s="198"/>
      <c r="CO9" s="198"/>
      <c r="CP9" s="198"/>
      <c r="CQ9" s="106"/>
      <c r="CR9" s="197" t="s">
        <v>122</v>
      </c>
      <c r="CS9" s="198"/>
      <c r="CT9" s="198"/>
      <c r="CU9" s="198"/>
      <c r="CV9" s="198"/>
      <c r="CW9" s="198"/>
      <c r="CX9" s="198"/>
      <c r="CY9" s="198"/>
      <c r="CZ9" s="198"/>
      <c r="DA9" s="106"/>
      <c r="DB9" s="202" t="s">
        <v>121</v>
      </c>
      <c r="DC9" s="203"/>
      <c r="DD9" s="203"/>
      <c r="DE9" s="203"/>
      <c r="DF9" s="203"/>
      <c r="DG9" s="203"/>
      <c r="DH9" s="203"/>
      <c r="DI9" s="203"/>
      <c r="DJ9" s="203"/>
      <c r="DK9" s="106"/>
      <c r="DL9" s="209" t="s">
        <v>121</v>
      </c>
      <c r="DM9" s="210"/>
      <c r="DN9" s="210"/>
      <c r="DO9" s="210"/>
      <c r="DP9" s="210"/>
      <c r="DQ9" s="210"/>
      <c r="DR9" s="210"/>
      <c r="DS9" s="210"/>
      <c r="DT9" s="210"/>
      <c r="DU9" s="211" t="s">
        <v>124</v>
      </c>
      <c r="DV9" s="204" t="s">
        <v>146</v>
      </c>
      <c r="DW9" s="204" t="s">
        <v>147</v>
      </c>
      <c r="DX9" s="204" t="s">
        <v>123</v>
      </c>
      <c r="DY9" s="204" t="s">
        <v>146</v>
      </c>
      <c r="DZ9" s="204" t="s">
        <v>147</v>
      </c>
      <c r="EA9" s="195" t="s">
        <v>125</v>
      </c>
    </row>
    <row r="10" spans="1:132" s="4" customFormat="1" ht="49.5" customHeight="1" x14ac:dyDescent="0.25">
      <c r="A10" s="213"/>
      <c r="B10" s="213"/>
      <c r="C10" s="215"/>
      <c r="D10" s="213"/>
      <c r="E10" s="213"/>
      <c r="F10" s="213"/>
      <c r="G10" s="213"/>
      <c r="H10" s="69" t="s">
        <v>100</v>
      </c>
      <c r="I10" s="69" t="s">
        <v>236</v>
      </c>
      <c r="J10" s="69" t="s">
        <v>237</v>
      </c>
      <c r="K10" s="69" t="s">
        <v>238</v>
      </c>
      <c r="L10" s="69" t="s">
        <v>239</v>
      </c>
      <c r="M10" s="163" t="s">
        <v>240</v>
      </c>
      <c r="N10" s="69" t="s">
        <v>241</v>
      </c>
      <c r="O10" s="69" t="s">
        <v>242</v>
      </c>
      <c r="P10" s="69" t="s">
        <v>243</v>
      </c>
      <c r="Q10" s="93"/>
      <c r="R10" s="145" t="s">
        <v>100</v>
      </c>
      <c r="S10" s="145" t="s">
        <v>236</v>
      </c>
      <c r="T10" s="145" t="s">
        <v>237</v>
      </c>
      <c r="U10" s="145" t="s">
        <v>238</v>
      </c>
      <c r="V10" s="145" t="s">
        <v>239</v>
      </c>
      <c r="W10" s="145" t="s">
        <v>240</v>
      </c>
      <c r="X10" s="145" t="s">
        <v>241</v>
      </c>
      <c r="Y10" s="145" t="s">
        <v>242</v>
      </c>
      <c r="Z10" s="145" t="s">
        <v>243</v>
      </c>
      <c r="AA10" s="145" t="s">
        <v>100</v>
      </c>
      <c r="AB10" s="145" t="s">
        <v>236</v>
      </c>
      <c r="AC10" s="145" t="s">
        <v>237</v>
      </c>
      <c r="AD10" s="145" t="s">
        <v>238</v>
      </c>
      <c r="AE10" s="145" t="s">
        <v>239</v>
      </c>
      <c r="AF10" s="145" t="s">
        <v>240</v>
      </c>
      <c r="AG10" s="145" t="s">
        <v>241</v>
      </c>
      <c r="AH10" s="145" t="s">
        <v>242</v>
      </c>
      <c r="AI10" s="145" t="s">
        <v>243</v>
      </c>
      <c r="AJ10" s="145" t="s">
        <v>100</v>
      </c>
      <c r="AK10" s="145" t="s">
        <v>236</v>
      </c>
      <c r="AL10" s="145" t="s">
        <v>237</v>
      </c>
      <c r="AM10" s="145" t="s">
        <v>238</v>
      </c>
      <c r="AN10" s="145" t="s">
        <v>239</v>
      </c>
      <c r="AO10" s="145" t="s">
        <v>240</v>
      </c>
      <c r="AP10" s="145" t="s">
        <v>241</v>
      </c>
      <c r="AQ10" s="145" t="s">
        <v>242</v>
      </c>
      <c r="AR10" s="145" t="s">
        <v>243</v>
      </c>
      <c r="AS10" s="89"/>
      <c r="AT10" s="145" t="s">
        <v>100</v>
      </c>
      <c r="AU10" s="145" t="s">
        <v>236</v>
      </c>
      <c r="AV10" s="145" t="s">
        <v>237</v>
      </c>
      <c r="AW10" s="145" t="s">
        <v>238</v>
      </c>
      <c r="AX10" s="145" t="s">
        <v>239</v>
      </c>
      <c r="AY10" s="145" t="s">
        <v>240</v>
      </c>
      <c r="AZ10" s="145" t="s">
        <v>241</v>
      </c>
      <c r="BA10" s="145" t="s">
        <v>242</v>
      </c>
      <c r="BB10" s="145" t="s">
        <v>243</v>
      </c>
      <c r="BC10" s="93"/>
      <c r="BD10" s="145" t="s">
        <v>100</v>
      </c>
      <c r="BE10" s="145" t="s">
        <v>236</v>
      </c>
      <c r="BF10" s="145" t="s">
        <v>237</v>
      </c>
      <c r="BG10" s="145" t="s">
        <v>238</v>
      </c>
      <c r="BH10" s="145" t="s">
        <v>239</v>
      </c>
      <c r="BI10" s="145" t="s">
        <v>240</v>
      </c>
      <c r="BJ10" s="145" t="s">
        <v>241</v>
      </c>
      <c r="BK10" s="145" t="s">
        <v>242</v>
      </c>
      <c r="BL10" s="145" t="s">
        <v>243</v>
      </c>
      <c r="BM10" s="93"/>
      <c r="BN10" s="145" t="s">
        <v>100</v>
      </c>
      <c r="BO10" s="145" t="s">
        <v>236</v>
      </c>
      <c r="BP10" s="145" t="s">
        <v>237</v>
      </c>
      <c r="BQ10" s="145" t="s">
        <v>238</v>
      </c>
      <c r="BR10" s="145" t="s">
        <v>239</v>
      </c>
      <c r="BS10" s="145" t="s">
        <v>240</v>
      </c>
      <c r="BT10" s="145" t="s">
        <v>241</v>
      </c>
      <c r="BU10" s="145" t="s">
        <v>242</v>
      </c>
      <c r="BV10" s="145" t="s">
        <v>243</v>
      </c>
      <c r="BW10" s="93"/>
      <c r="BX10" s="145" t="s">
        <v>100</v>
      </c>
      <c r="BY10" s="145" t="s">
        <v>236</v>
      </c>
      <c r="BZ10" s="145" t="s">
        <v>237</v>
      </c>
      <c r="CA10" s="145" t="s">
        <v>238</v>
      </c>
      <c r="CB10" s="145" t="s">
        <v>239</v>
      </c>
      <c r="CC10" s="145" t="s">
        <v>240</v>
      </c>
      <c r="CD10" s="145" t="s">
        <v>241</v>
      </c>
      <c r="CE10" s="145" t="s">
        <v>242</v>
      </c>
      <c r="CF10" s="145" t="s">
        <v>243</v>
      </c>
      <c r="CG10" s="112" t="s">
        <v>145</v>
      </c>
      <c r="CH10" s="164" t="s">
        <v>100</v>
      </c>
      <c r="CI10" s="165" t="s">
        <v>236</v>
      </c>
      <c r="CJ10" s="165" t="s">
        <v>237</v>
      </c>
      <c r="CK10" s="165" t="s">
        <v>238</v>
      </c>
      <c r="CL10" s="145" t="s">
        <v>239</v>
      </c>
      <c r="CM10" s="164" t="s">
        <v>240</v>
      </c>
      <c r="CN10" s="165" t="s">
        <v>241</v>
      </c>
      <c r="CO10" s="165" t="s">
        <v>242</v>
      </c>
      <c r="CP10" s="165" t="s">
        <v>243</v>
      </c>
      <c r="CQ10" s="93"/>
      <c r="CR10" s="145" t="s">
        <v>100</v>
      </c>
      <c r="CS10" s="145" t="s">
        <v>236</v>
      </c>
      <c r="CT10" s="145" t="s">
        <v>237</v>
      </c>
      <c r="CU10" s="145" t="s">
        <v>238</v>
      </c>
      <c r="CV10" s="145" t="s">
        <v>239</v>
      </c>
      <c r="CW10" s="145" t="s">
        <v>240</v>
      </c>
      <c r="CX10" s="145" t="s">
        <v>241</v>
      </c>
      <c r="CY10" s="145" t="s">
        <v>242</v>
      </c>
      <c r="CZ10" s="145" t="s">
        <v>243</v>
      </c>
      <c r="DA10" s="93"/>
      <c r="DB10" s="145" t="s">
        <v>100</v>
      </c>
      <c r="DC10" s="145" t="s">
        <v>236</v>
      </c>
      <c r="DD10" s="145" t="s">
        <v>237</v>
      </c>
      <c r="DE10" s="145" t="s">
        <v>238</v>
      </c>
      <c r="DF10" s="145" t="s">
        <v>239</v>
      </c>
      <c r="DG10" s="145" t="s">
        <v>240</v>
      </c>
      <c r="DH10" s="145" t="s">
        <v>241</v>
      </c>
      <c r="DI10" s="145" t="s">
        <v>242</v>
      </c>
      <c r="DJ10" s="145" t="s">
        <v>243</v>
      </c>
      <c r="DK10" s="93"/>
      <c r="DL10" s="145" t="s">
        <v>100</v>
      </c>
      <c r="DM10" s="145" t="s">
        <v>236</v>
      </c>
      <c r="DN10" s="145" t="s">
        <v>237</v>
      </c>
      <c r="DO10" s="145" t="s">
        <v>238</v>
      </c>
      <c r="DP10" s="145" t="s">
        <v>239</v>
      </c>
      <c r="DQ10" s="145" t="s">
        <v>240</v>
      </c>
      <c r="DR10" s="145" t="s">
        <v>241</v>
      </c>
      <c r="DS10" s="145" t="s">
        <v>242</v>
      </c>
      <c r="DT10" s="145" t="s">
        <v>243</v>
      </c>
      <c r="DU10" s="211"/>
      <c r="DV10" s="204"/>
      <c r="DW10" s="204"/>
      <c r="DX10" s="204"/>
      <c r="DY10" s="204"/>
      <c r="DZ10" s="204"/>
      <c r="EA10" s="196"/>
    </row>
    <row r="11" spans="1:132" ht="38.25" hidden="1" customHeight="1" x14ac:dyDescent="0.15">
      <c r="A11" s="143">
        <v>1</v>
      </c>
      <c r="B11" s="144" t="s">
        <v>134</v>
      </c>
      <c r="C11" s="144" t="s">
        <v>156</v>
      </c>
      <c r="D11" s="144" t="s">
        <v>157</v>
      </c>
      <c r="E11" s="144" t="s">
        <v>158</v>
      </c>
      <c r="F11" s="143">
        <v>2</v>
      </c>
      <c r="G11" s="155">
        <v>60996584.460000001</v>
      </c>
      <c r="H11" s="158">
        <v>50770160</v>
      </c>
      <c r="I11" s="158">
        <v>56215600</v>
      </c>
      <c r="J11" s="158" t="s">
        <v>141</v>
      </c>
      <c r="K11" s="74" t="s">
        <v>141</v>
      </c>
      <c r="L11" s="157">
        <v>52071320</v>
      </c>
      <c r="M11" s="157">
        <v>48797140</v>
      </c>
      <c r="N11" s="157">
        <v>37880000</v>
      </c>
      <c r="O11" s="157">
        <v>54896925.299999997</v>
      </c>
      <c r="P11" s="74" t="s">
        <v>141</v>
      </c>
      <c r="Q11" s="96"/>
      <c r="R11" s="84" t="s">
        <v>111</v>
      </c>
      <c r="S11" s="84" t="s">
        <v>111</v>
      </c>
      <c r="T11" s="84" t="s">
        <v>115</v>
      </c>
      <c r="U11" s="84" t="s">
        <v>111</v>
      </c>
      <c r="V11" s="84" t="s">
        <v>111</v>
      </c>
      <c r="W11" s="84" t="s">
        <v>111</v>
      </c>
      <c r="X11" s="84" t="s">
        <v>111</v>
      </c>
      <c r="Y11" s="84" t="s">
        <v>111</v>
      </c>
      <c r="Z11" s="84" t="s">
        <v>115</v>
      </c>
      <c r="AA11" s="85" t="s">
        <v>111</v>
      </c>
      <c r="AB11" s="85" t="s">
        <v>111</v>
      </c>
      <c r="AC11" s="85" t="s">
        <v>115</v>
      </c>
      <c r="AD11" s="85" t="s">
        <v>111</v>
      </c>
      <c r="AE11" s="85" t="s">
        <v>111</v>
      </c>
      <c r="AF11" s="85" t="s">
        <v>111</v>
      </c>
      <c r="AG11" s="85" t="s">
        <v>111</v>
      </c>
      <c r="AH11" s="85" t="s">
        <v>111</v>
      </c>
      <c r="AI11" s="85" t="s">
        <v>111</v>
      </c>
      <c r="AJ11" s="86" t="s">
        <v>111</v>
      </c>
      <c r="AK11" s="86" t="s">
        <v>111</v>
      </c>
      <c r="AL11" s="86" t="s">
        <v>111</v>
      </c>
      <c r="AM11" s="86" t="s">
        <v>111</v>
      </c>
      <c r="AN11" s="86" t="s">
        <v>111</v>
      </c>
      <c r="AO11" s="86" t="s">
        <v>111</v>
      </c>
      <c r="AP11" s="86" t="s">
        <v>111</v>
      </c>
      <c r="AQ11" s="86" t="s">
        <v>111</v>
      </c>
      <c r="AR11" s="86" t="s">
        <v>111</v>
      </c>
      <c r="AS11" s="90"/>
      <c r="AT11" s="91" t="str">
        <f t="shared" ref="AT11:AT42" si="0">IF(R11="NO CUMPLE","NO CUMPLE",IF(AA11="NO CUMPLE","NO CUMPLE",IF(AJ11="NO CUMPLE","NO CUMPLE",IF(AJ11="CUMPLE","CUMPLE"))))</f>
        <v>CUMPLE</v>
      </c>
      <c r="AU11" s="91" t="str">
        <f t="shared" ref="AU11:AU42" si="1">IF(S11="NO CUMPLE","NO CUMPLE",IF(AB11="NO CUMPLE","NO CUMPLE",IF(AK11="NO CUMPLE","NO CUMPLE",IF(AK11="CUMPLE","CUMPLE"))))</f>
        <v>CUMPLE</v>
      </c>
      <c r="AV11" s="91" t="str">
        <f t="shared" ref="AV11:AV42" si="2">IF(T11="NO CUMPLE","NO CUMPLE",IF(AC11="NO CUMPLE","NO CUMPLE",IF(AL11="NO CUMPLE","NO CUMPLE",IF(AL11="CUMPLE","CUMPLE"))))</f>
        <v>NO CUMPLE</v>
      </c>
      <c r="AW11" s="91" t="str">
        <f t="shared" ref="AW11:AW42" si="3">IF(U11="NO CUMPLE","NO CUMPLE",IF(AD11="NO CUMPLE","NO CUMPLE",IF(AM11="NO CUMPLE","NO CUMPLE",IF(AM11="CUMPLE","CUMPLE"))))</f>
        <v>CUMPLE</v>
      </c>
      <c r="AX11" s="91" t="str">
        <f t="shared" ref="AX11:AX42" si="4">IF(V11="NO CUMPLE","NO CUMPLE",IF(AE11="NO CUMPLE","NO CUMPLE",IF(AN11="NO CUMPLE","NO CUMPLE",IF(AN11="CUMPLE","CUMPLE"))))</f>
        <v>CUMPLE</v>
      </c>
      <c r="AY11" s="91" t="str">
        <f t="shared" ref="AY11:AY42" si="5">IF(W11="NO CUMPLE","NO CUMPLE",IF(AF11="NO CUMPLE","NO CUMPLE",IF(AO11="NO CUMPLE","NO CUMPLE",IF(AO11="CUMPLE","CUMPLE"))))</f>
        <v>CUMPLE</v>
      </c>
      <c r="AZ11" s="91" t="str">
        <f t="shared" ref="AZ11:AZ42" si="6">IF(X11="NO CUMPLE","NO CUMPLE",IF(AG11="NO CUMPLE","NO CUMPLE",IF(AP11="NO CUMPLE","NO CUMPLE",IF(AP11="CUMPLE","CUMPLE"))))</f>
        <v>CUMPLE</v>
      </c>
      <c r="BA11" s="91" t="str">
        <f t="shared" ref="BA11:BA42" si="7">IF(Y11="NO CUMPLE","NO CUMPLE",IF(AH11="NO CUMPLE","NO CUMPLE",IF(AQ11="NO CUMPLE","NO CUMPLE",IF(AQ11="CUMPLE","CUMPLE"))))</f>
        <v>CUMPLE</v>
      </c>
      <c r="BB11" s="91" t="str">
        <f t="shared" ref="BB11:BB42" si="8">IF(Z11="NO CUMPLE","NO CUMPLE",IF(AI11="NO CUMPLE","NO CUMPLE",IF(AR11="NO CUMPLE","NO CUMPLE",IF(AR11="CUMPLE","CUMPLE"))))</f>
        <v>NO CUMPLE</v>
      </c>
      <c r="BC11" s="94"/>
      <c r="BD11" s="79" t="s">
        <v>111</v>
      </c>
      <c r="BE11" s="79" t="s">
        <v>111</v>
      </c>
      <c r="BF11" s="79" t="s">
        <v>141</v>
      </c>
      <c r="BG11" s="79" t="s">
        <v>141</v>
      </c>
      <c r="BH11" s="79" t="s">
        <v>115</v>
      </c>
      <c r="BI11" s="79" t="s">
        <v>111</v>
      </c>
      <c r="BJ11" s="79" t="s">
        <v>111</v>
      </c>
      <c r="BK11" s="79" t="s">
        <v>115</v>
      </c>
      <c r="BL11" s="79" t="s">
        <v>141</v>
      </c>
      <c r="BM11" s="95"/>
      <c r="BN11" s="148" t="s">
        <v>111</v>
      </c>
      <c r="BO11" s="148" t="s">
        <v>111</v>
      </c>
      <c r="BP11" s="148" t="s">
        <v>141</v>
      </c>
      <c r="BQ11" s="148" t="s">
        <v>141</v>
      </c>
      <c r="BR11" s="148" t="s">
        <v>111</v>
      </c>
      <c r="BS11" s="149" t="s">
        <v>111</v>
      </c>
      <c r="BT11" s="148" t="s">
        <v>111</v>
      </c>
      <c r="BU11" s="148" t="s">
        <v>111</v>
      </c>
      <c r="BV11" s="148" t="s">
        <v>141</v>
      </c>
      <c r="BW11" s="94"/>
      <c r="BX11" s="111">
        <f t="shared" ref="BX11:BX42" si="9">IF(AT11="NO CUMPLE","",IF(BD11="NO CUMPLE","",IF(BN11="NO CUMPLE","",IF(BD11="NC","",IF(BN11="CUMPLE",H11)))))</f>
        <v>50770160</v>
      </c>
      <c r="BY11" s="111">
        <f t="shared" ref="BY11:BY42" si="10">IF(AU11="NO CUMPLE","",IF(BE11="NO CUMPLE","",IF(BO11="NO CUMPLE","",IF(BE11="NC","",IF(BO11="CUMPLE",I11)))))</f>
        <v>56215600</v>
      </c>
      <c r="BZ11" s="111" t="str">
        <f t="shared" ref="BZ11:BZ42" si="11">IF(AV11="NO CUMPLE","",IF(BF11="NO CUMPLE","",IF(BP11="NO CUMPLE","",IF(BF11="NC","",IF(BP11="CUMPLE",J11)))))</f>
        <v/>
      </c>
      <c r="CA11" s="111" t="str">
        <f t="shared" ref="CA11:CA42" si="12">IF(AW11="NO CUMPLE","",IF(BG11="NO CUMPLE","",IF(BQ11="NO CUMPLE","",IF(BG11="NC","",IF(BQ11="CUMPLE",K11)))))</f>
        <v/>
      </c>
      <c r="CB11" s="111" t="str">
        <f t="shared" ref="CB11:CB42" si="13">IF(AX11="NO CUMPLE","",IF(BH11="NO CUMPLE","",IF(BR11="NO CUMPLE","",IF(BH11="NC","",IF(BR11="CUMPLE",L11)))))</f>
        <v/>
      </c>
      <c r="CC11" s="111">
        <f t="shared" ref="CC11:CC42" si="14">IF(AY11="NO CUMPLE","",IF(BI11="NO CUMPLE","",IF(BS11="NO CUMPLE","",IF(BI11="NC","",IF(BS11="CUMPLE",M11)))))</f>
        <v>48797140</v>
      </c>
      <c r="CD11" s="111">
        <f t="shared" ref="CD11:CD42" si="15">IF(AZ11="NO CUMPLE","",IF(BJ11="NO CUMPLE","",IF(BT11="NO CUMPLE","",IF(BJ11="NC","",IF(BT11="CUMPLE",N11)))))</f>
        <v>37880000</v>
      </c>
      <c r="CE11" s="111" t="str">
        <f t="shared" ref="CE11:CE42" si="16">IF(BA11="NO CUMPLE","",IF(BK11="NO CUMPLE","",IF(BU11="NO CUMPLE","",IF(BK11="NC","",IF(BU11="CUMPLE",O11)))))</f>
        <v/>
      </c>
      <c r="CF11" s="111" t="str">
        <f t="shared" ref="CF11:CF42" si="17">IF(BB11="NO CUMPLE","",IF(BL11="NO CUMPLE","",IF(BV11="NO CUMPLE","",IF(BL11="NC","",IF(BV11="CUMPLE",P11)))))</f>
        <v/>
      </c>
      <c r="CG11" s="113">
        <f t="shared" ref="CG11:CG42" si="18">MIN(BX11:CF11)</f>
        <v>37880000</v>
      </c>
      <c r="CH11" s="75">
        <v>61</v>
      </c>
      <c r="CI11" s="75">
        <v>61</v>
      </c>
      <c r="CJ11" s="75"/>
      <c r="CK11" s="75"/>
      <c r="CL11" s="75"/>
      <c r="CM11" s="75">
        <v>72</v>
      </c>
      <c r="CN11" s="75">
        <v>24</v>
      </c>
      <c r="CO11" s="75">
        <v>61</v>
      </c>
      <c r="CP11" s="75"/>
      <c r="CQ11" s="95"/>
      <c r="CR11" s="75">
        <f t="shared" ref="CR11:CR42" si="19">IF(CH11&lt;36,0,IF(CH11=36,20,IF(CH11=48,30,IF(CH11&gt;=60,55,""))))</f>
        <v>55</v>
      </c>
      <c r="CS11" s="75">
        <f t="shared" ref="CS11:CS42" si="20">IF(CI11&lt;36,0,IF(CI11=36,20,IF(CI11=48,30,IF(CI11&gt;=60,55,""))))</f>
        <v>55</v>
      </c>
      <c r="CT11" s="75">
        <f t="shared" ref="CT11:CT42" si="21">IF(CJ11&lt;36,0,IF(CJ11=36,20,IF(CJ11=48,30,IF(CJ11&gt;=60,55,""))))</f>
        <v>0</v>
      </c>
      <c r="CU11" s="75">
        <f t="shared" ref="CU11:CU42" si="22">IF(CK11&lt;36,0,IF(CK11=36,20,IF(CK11=48,30,IF(CK11&gt;=60,55,""))))</f>
        <v>0</v>
      </c>
      <c r="CV11" s="75">
        <f t="shared" ref="CV11:CV42" si="23">IF(CL11&lt;36,0,IF(CL11=36,20,IF(CL11=48,30,IF(CL11&gt;=60,55,""))))</f>
        <v>0</v>
      </c>
      <c r="CW11" s="75">
        <f t="shared" ref="CW11:CW42" si="24">IF(CM11&lt;36,0,IF(CM11=36,20,IF(CM11=48,30,IF(CM11&gt;=60,55,""))))</f>
        <v>55</v>
      </c>
      <c r="CX11" s="75">
        <f t="shared" ref="CX11:CX42" si="25">IF(CN11&lt;36,0,IF(CN11=36,20,IF(CN11=48,30,IF(CN11&gt;=60,55,""))))</f>
        <v>0</v>
      </c>
      <c r="CY11" s="75">
        <f t="shared" ref="CY11:CY42" si="26">IF(CO11&lt;36,0,IF(CO11=36,20,IF(CO11=48,30,IF(CO11&gt;=60,55,""))))</f>
        <v>55</v>
      </c>
      <c r="CZ11" s="75">
        <f t="shared" ref="CZ11:CZ42" si="27">IF(CP11&lt;36,0,IF(CP11=36,20,IF(CP11=48,30,IF(CP11&gt;=60,55,""))))</f>
        <v>0</v>
      </c>
      <c r="DA11" s="95"/>
      <c r="DB11" s="114">
        <f t="shared" ref="DB11:DB42" si="28">IF(BX11="","",($CG11*45)/BX11)</f>
        <v>33.574840024140165</v>
      </c>
      <c r="DC11" s="114">
        <f t="shared" ref="DC11:DC42" si="29">IF(BY11="","",($CG11*45)/BY11)</f>
        <v>30.32254392019297</v>
      </c>
      <c r="DD11" s="114" t="str">
        <f t="shared" ref="DD11:DD42" si="30">IF(BZ11="","",($CG11*45)/BZ11)</f>
        <v/>
      </c>
      <c r="DE11" s="114" t="str">
        <f t="shared" ref="DE11:DE42" si="31">IF(CA11="","",($CG11*45)/CA11)</f>
        <v/>
      </c>
      <c r="DF11" s="114" t="str">
        <f t="shared" ref="DF11:DF42" si="32">IF(CB11="","",($CG11*45)/CB11)</f>
        <v/>
      </c>
      <c r="DG11" s="114">
        <f t="shared" ref="DG11:DG42" si="33">IF(CC11="","",($CG11*45)/CC11)</f>
        <v>34.932375135100131</v>
      </c>
      <c r="DH11" s="114">
        <f t="shared" ref="DH11:DH42" si="34">IF(CD11="","",($CG11*45)/CD11)</f>
        <v>45</v>
      </c>
      <c r="DI11" s="114" t="str">
        <f t="shared" ref="DI11:DI42" si="35">IF(CE11="","",($CG11*45)/CE11)</f>
        <v/>
      </c>
      <c r="DJ11" s="114" t="str">
        <f t="shared" ref="DJ11:DJ42" si="36">IF(CF11="","",($CG11*45)/CF11)</f>
        <v/>
      </c>
      <c r="DK11" s="116"/>
      <c r="DL11" s="117">
        <f t="shared" ref="DL11:DL42" si="37">IF(DB11="","",(+CR11+DB11))</f>
        <v>88.574840024140173</v>
      </c>
      <c r="DM11" s="117">
        <f t="shared" ref="DM11:DM42" si="38">IF(DC11="","",(+CS11+DC11))</f>
        <v>85.32254392019297</v>
      </c>
      <c r="DN11" s="117" t="str">
        <f t="shared" ref="DN11:DN42" si="39">IF(DD11="","",(+CT11+DD11))</f>
        <v/>
      </c>
      <c r="DO11" s="117" t="str">
        <f t="shared" ref="DO11:DO42" si="40">IF(DE11="","",(+CU11+DE11))</f>
        <v/>
      </c>
      <c r="DP11" s="117" t="str">
        <f t="shared" ref="DP11:DP42" si="41">IF(DF11="","",(+CV11+DF11))</f>
        <v/>
      </c>
      <c r="DQ11" s="167">
        <f t="shared" ref="DQ11:DQ42" si="42">IF(DG11="","",(+CW11+DG11))</f>
        <v>89.932375135100131</v>
      </c>
      <c r="DR11" s="117">
        <f t="shared" ref="DR11:DR42" si="43">IF(DH11="","",(+CX11+DH11))</f>
        <v>45</v>
      </c>
      <c r="DS11" s="117" t="str">
        <f t="shared" ref="DS11:DS42" si="44">IF(DI11="","",(+CY11+DI11))</f>
        <v/>
      </c>
      <c r="DT11" s="117" t="str">
        <f t="shared" ref="DT11:DT42" si="45">IF(DJ11="","",(+CZ11+DJ11))</f>
        <v/>
      </c>
      <c r="DU11" s="118">
        <f t="shared" ref="DU11:DU42" si="46">MAX(DL11:DT11)</f>
        <v>89.932375135100131</v>
      </c>
      <c r="DV11" s="21" t="str">
        <f t="shared" ref="DV11:DV42" si="47">IF($DU11=DL11,DL$10,IF($DU11=DM11,DM$10,IF($DU11=DN11,DN$10,IF($DU11=DO11,DO$10,IF($DU11=DP11,DP$10,IF($DU11=DQ11,DQ$10,IF($DU11=DR11,DR$10,"")))))))</f>
        <v>OFIBOD S.A.S</v>
      </c>
      <c r="DW11" s="21" t="str">
        <f t="shared" ref="DW11:DW24" si="48">IF($DU11=DS11,DS$10,IF($DU11=DT11,DT$10,""))</f>
        <v/>
      </c>
      <c r="DX11" s="119" t="str">
        <f>CONCATENATE(DV11,DW11)</f>
        <v>OFIBOD S.A.S</v>
      </c>
      <c r="DY11" s="120">
        <f t="shared" ref="DY11:DY42" si="49">IF($DX11=$H$10,$H11,IF($DX11=$I$10,$I11,IF($DX11=$J$10,$J11,IF($DX11=$K$10,$K11,IF($DX11=$L$10,$L11,IF($DX11=$M$10,$M11,IF($DX11=$N$10,$N11,"")))))))</f>
        <v>48797140</v>
      </c>
      <c r="DZ11" s="120" t="str">
        <f>IF($DX11=$O$10,$O11,IF($DX11=$P$10,$P11,""))</f>
        <v/>
      </c>
      <c r="EA11" s="120">
        <f t="shared" ref="EA11:EA42" si="50">MAX(DY11:DZ11)</f>
        <v>48797140</v>
      </c>
      <c r="EB11" s="121"/>
    </row>
    <row r="12" spans="1:132" ht="37.5" hidden="1" customHeight="1" x14ac:dyDescent="0.15">
      <c r="A12" s="143">
        <v>2</v>
      </c>
      <c r="B12" s="144" t="s">
        <v>134</v>
      </c>
      <c r="C12" s="144" t="s">
        <v>156</v>
      </c>
      <c r="D12" s="144" t="s">
        <v>157</v>
      </c>
      <c r="E12" s="144" t="s">
        <v>159</v>
      </c>
      <c r="F12" s="144">
        <v>1</v>
      </c>
      <c r="G12" s="155">
        <v>26209750</v>
      </c>
      <c r="H12" s="158">
        <v>17372810</v>
      </c>
      <c r="I12" s="158">
        <v>18088000</v>
      </c>
      <c r="J12" s="158" t="s">
        <v>141</v>
      </c>
      <c r="K12" s="74" t="s">
        <v>141</v>
      </c>
      <c r="L12" s="157">
        <v>17500000</v>
      </c>
      <c r="M12" s="157">
        <v>20443605</v>
      </c>
      <c r="N12" s="157">
        <v>18940000</v>
      </c>
      <c r="O12" s="157">
        <v>23588775</v>
      </c>
      <c r="P12" s="74" t="s">
        <v>141</v>
      </c>
      <c r="Q12" s="96"/>
      <c r="R12" s="84" t="s">
        <v>111</v>
      </c>
      <c r="S12" s="84" t="s">
        <v>111</v>
      </c>
      <c r="T12" s="84" t="s">
        <v>115</v>
      </c>
      <c r="U12" s="84" t="s">
        <v>111</v>
      </c>
      <c r="V12" s="84" t="s">
        <v>111</v>
      </c>
      <c r="W12" s="84" t="s">
        <v>111</v>
      </c>
      <c r="X12" s="84" t="s">
        <v>111</v>
      </c>
      <c r="Y12" s="84" t="s">
        <v>111</v>
      </c>
      <c r="Z12" s="84" t="s">
        <v>115</v>
      </c>
      <c r="AA12" s="85" t="s">
        <v>111</v>
      </c>
      <c r="AB12" s="85" t="s">
        <v>111</v>
      </c>
      <c r="AC12" s="85" t="s">
        <v>115</v>
      </c>
      <c r="AD12" s="85" t="s">
        <v>111</v>
      </c>
      <c r="AE12" s="85" t="s">
        <v>111</v>
      </c>
      <c r="AF12" s="85" t="s">
        <v>111</v>
      </c>
      <c r="AG12" s="85" t="s">
        <v>111</v>
      </c>
      <c r="AH12" s="85" t="s">
        <v>111</v>
      </c>
      <c r="AI12" s="85" t="s">
        <v>111</v>
      </c>
      <c r="AJ12" s="86" t="s">
        <v>111</v>
      </c>
      <c r="AK12" s="86" t="s">
        <v>111</v>
      </c>
      <c r="AL12" s="86" t="s">
        <v>111</v>
      </c>
      <c r="AM12" s="86" t="s">
        <v>111</v>
      </c>
      <c r="AN12" s="86" t="s">
        <v>111</v>
      </c>
      <c r="AO12" s="86" t="s">
        <v>111</v>
      </c>
      <c r="AP12" s="86" t="s">
        <v>111</v>
      </c>
      <c r="AQ12" s="86" t="s">
        <v>111</v>
      </c>
      <c r="AR12" s="86" t="s">
        <v>111</v>
      </c>
      <c r="AS12" s="90"/>
      <c r="AT12" s="91" t="str">
        <f t="shared" si="0"/>
        <v>CUMPLE</v>
      </c>
      <c r="AU12" s="91" t="str">
        <f t="shared" si="1"/>
        <v>CUMPLE</v>
      </c>
      <c r="AV12" s="91" t="str">
        <f t="shared" si="2"/>
        <v>NO CUMPLE</v>
      </c>
      <c r="AW12" s="91" t="str">
        <f t="shared" si="3"/>
        <v>CUMPLE</v>
      </c>
      <c r="AX12" s="91" t="str">
        <f t="shared" si="4"/>
        <v>CUMPLE</v>
      </c>
      <c r="AY12" s="91" t="str">
        <f t="shared" si="5"/>
        <v>CUMPLE</v>
      </c>
      <c r="AZ12" s="91" t="str">
        <f t="shared" si="6"/>
        <v>CUMPLE</v>
      </c>
      <c r="BA12" s="91" t="str">
        <f t="shared" si="7"/>
        <v>CUMPLE</v>
      </c>
      <c r="BB12" s="91" t="str">
        <f t="shared" si="8"/>
        <v>NO CUMPLE</v>
      </c>
      <c r="BC12" s="94"/>
      <c r="BD12" s="79" t="s">
        <v>111</v>
      </c>
      <c r="BE12" s="79" t="s">
        <v>111</v>
      </c>
      <c r="BF12" s="79" t="s">
        <v>141</v>
      </c>
      <c r="BG12" s="79" t="s">
        <v>141</v>
      </c>
      <c r="BH12" s="79" t="s">
        <v>115</v>
      </c>
      <c r="BI12" s="79" t="s">
        <v>111</v>
      </c>
      <c r="BJ12" s="79" t="s">
        <v>111</v>
      </c>
      <c r="BK12" s="79" t="s">
        <v>115</v>
      </c>
      <c r="BL12" s="79" t="s">
        <v>141</v>
      </c>
      <c r="BM12" s="95"/>
      <c r="BN12" s="148" t="s">
        <v>111</v>
      </c>
      <c r="BO12" s="148" t="s">
        <v>111</v>
      </c>
      <c r="BP12" s="148" t="s">
        <v>141</v>
      </c>
      <c r="BQ12" s="148" t="s">
        <v>141</v>
      </c>
      <c r="BR12" s="153" t="s">
        <v>115</v>
      </c>
      <c r="BS12" s="149" t="s">
        <v>111</v>
      </c>
      <c r="BT12" s="148" t="s">
        <v>111</v>
      </c>
      <c r="BU12" s="148" t="s">
        <v>111</v>
      </c>
      <c r="BV12" s="148" t="s">
        <v>141</v>
      </c>
      <c r="BW12" s="94"/>
      <c r="BX12" s="111">
        <f t="shared" si="9"/>
        <v>17372810</v>
      </c>
      <c r="BY12" s="111">
        <f t="shared" si="10"/>
        <v>18088000</v>
      </c>
      <c r="BZ12" s="111" t="str">
        <f t="shared" si="11"/>
        <v/>
      </c>
      <c r="CA12" s="111" t="str">
        <f t="shared" si="12"/>
        <v/>
      </c>
      <c r="CB12" s="111" t="str">
        <f t="shared" si="13"/>
        <v/>
      </c>
      <c r="CC12" s="111">
        <f t="shared" si="14"/>
        <v>20443605</v>
      </c>
      <c r="CD12" s="111">
        <f t="shared" si="15"/>
        <v>18940000</v>
      </c>
      <c r="CE12" s="111" t="str">
        <f t="shared" si="16"/>
        <v/>
      </c>
      <c r="CF12" s="111" t="str">
        <f t="shared" si="17"/>
        <v/>
      </c>
      <c r="CG12" s="113">
        <f t="shared" si="18"/>
        <v>17372810</v>
      </c>
      <c r="CH12" s="75">
        <v>61</v>
      </c>
      <c r="CI12" s="75">
        <v>61</v>
      </c>
      <c r="CJ12" s="75"/>
      <c r="CK12" s="75"/>
      <c r="CL12" s="75"/>
      <c r="CM12" s="75">
        <v>72</v>
      </c>
      <c r="CN12" s="75">
        <v>24</v>
      </c>
      <c r="CO12" s="75">
        <v>61</v>
      </c>
      <c r="CP12" s="75"/>
      <c r="CQ12" s="95"/>
      <c r="CR12" s="75">
        <f t="shared" si="19"/>
        <v>55</v>
      </c>
      <c r="CS12" s="75">
        <f t="shared" si="20"/>
        <v>55</v>
      </c>
      <c r="CT12" s="75">
        <f t="shared" si="21"/>
        <v>0</v>
      </c>
      <c r="CU12" s="75">
        <f t="shared" si="22"/>
        <v>0</v>
      </c>
      <c r="CV12" s="75">
        <f t="shared" si="23"/>
        <v>0</v>
      </c>
      <c r="CW12" s="75">
        <f t="shared" si="24"/>
        <v>55</v>
      </c>
      <c r="CX12" s="75">
        <f t="shared" si="25"/>
        <v>0</v>
      </c>
      <c r="CY12" s="75">
        <f t="shared" si="26"/>
        <v>55</v>
      </c>
      <c r="CZ12" s="75">
        <f t="shared" si="27"/>
        <v>0</v>
      </c>
      <c r="DA12" s="95"/>
      <c r="DB12" s="115">
        <f t="shared" si="28"/>
        <v>45</v>
      </c>
      <c r="DC12" s="115">
        <f t="shared" si="29"/>
        <v>43.220723684210526</v>
      </c>
      <c r="DD12" s="115" t="str">
        <f t="shared" si="30"/>
        <v/>
      </c>
      <c r="DE12" s="115" t="str">
        <f t="shared" si="31"/>
        <v/>
      </c>
      <c r="DF12" s="115" t="str">
        <f t="shared" si="32"/>
        <v/>
      </c>
      <c r="DG12" s="115">
        <f t="shared" si="33"/>
        <v>38.240635641316686</v>
      </c>
      <c r="DH12" s="115">
        <f t="shared" si="34"/>
        <v>41.276475712777192</v>
      </c>
      <c r="DI12" s="115" t="str">
        <f t="shared" si="35"/>
        <v/>
      </c>
      <c r="DJ12" s="115" t="str">
        <f t="shared" si="36"/>
        <v/>
      </c>
      <c r="DK12" s="117"/>
      <c r="DL12" s="167">
        <f t="shared" si="37"/>
        <v>100</v>
      </c>
      <c r="DM12" s="117">
        <f t="shared" si="38"/>
        <v>98.220723684210526</v>
      </c>
      <c r="DN12" s="117" t="str">
        <f t="shared" si="39"/>
        <v/>
      </c>
      <c r="DO12" s="117" t="str">
        <f t="shared" si="40"/>
        <v/>
      </c>
      <c r="DP12" s="117" t="str">
        <f t="shared" si="41"/>
        <v/>
      </c>
      <c r="DQ12" s="117">
        <f t="shared" si="42"/>
        <v>93.240635641316686</v>
      </c>
      <c r="DR12" s="117">
        <f t="shared" si="43"/>
        <v>41.276475712777192</v>
      </c>
      <c r="DS12" s="117" t="str">
        <f t="shared" si="44"/>
        <v/>
      </c>
      <c r="DT12" s="117" t="str">
        <f t="shared" si="45"/>
        <v/>
      </c>
      <c r="DU12" s="118">
        <f t="shared" si="46"/>
        <v>100</v>
      </c>
      <c r="DV12" s="21" t="str">
        <f t="shared" si="47"/>
        <v>ANALYTICA</v>
      </c>
      <c r="DW12" s="21" t="str">
        <f t="shared" si="48"/>
        <v/>
      </c>
      <c r="DX12" s="119" t="str">
        <f t="shared" ref="DX12:DX28" si="51">CONCATENATE(DV12,DW12)</f>
        <v>ANALYTICA</v>
      </c>
      <c r="DY12" s="120">
        <f t="shared" si="49"/>
        <v>17372810</v>
      </c>
      <c r="DZ12" s="120" t="str">
        <f t="shared" ref="DZ12:DZ69" si="52">IF($DX12=$O$10,$O12,IF($DX12=$P$10,$P12,""))</f>
        <v/>
      </c>
      <c r="EA12" s="120">
        <f t="shared" si="50"/>
        <v>17372810</v>
      </c>
      <c r="EB12" s="121"/>
    </row>
    <row r="13" spans="1:132" ht="28.5" hidden="1" customHeight="1" x14ac:dyDescent="0.15">
      <c r="A13" s="143">
        <v>3</v>
      </c>
      <c r="B13" s="144" t="s">
        <v>134</v>
      </c>
      <c r="C13" s="144" t="s">
        <v>156</v>
      </c>
      <c r="D13" s="144" t="s">
        <v>157</v>
      </c>
      <c r="E13" s="144" t="s">
        <v>160</v>
      </c>
      <c r="F13" s="144">
        <v>1</v>
      </c>
      <c r="G13" s="155">
        <v>11450033.630000001</v>
      </c>
      <c r="H13" s="158">
        <v>11898810</v>
      </c>
      <c r="I13" s="158">
        <v>8316672</v>
      </c>
      <c r="J13" s="158" t="s">
        <v>141</v>
      </c>
      <c r="K13" s="74" t="s">
        <v>141</v>
      </c>
      <c r="L13" s="157">
        <v>8120000.0000000009</v>
      </c>
      <c r="M13" s="157">
        <v>9731820</v>
      </c>
      <c r="N13" s="157">
        <v>8254000</v>
      </c>
      <c r="O13" s="157">
        <v>10305029.91</v>
      </c>
      <c r="P13" s="74" t="s">
        <v>141</v>
      </c>
      <c r="Q13" s="97"/>
      <c r="R13" s="84" t="s">
        <v>111</v>
      </c>
      <c r="S13" s="84" t="s">
        <v>111</v>
      </c>
      <c r="T13" s="84" t="s">
        <v>115</v>
      </c>
      <c r="U13" s="84" t="s">
        <v>111</v>
      </c>
      <c r="V13" s="84" t="s">
        <v>111</v>
      </c>
      <c r="W13" s="84" t="s">
        <v>111</v>
      </c>
      <c r="X13" s="84" t="s">
        <v>111</v>
      </c>
      <c r="Y13" s="84" t="s">
        <v>111</v>
      </c>
      <c r="Z13" s="84" t="s">
        <v>115</v>
      </c>
      <c r="AA13" s="85" t="s">
        <v>111</v>
      </c>
      <c r="AB13" s="85" t="s">
        <v>111</v>
      </c>
      <c r="AC13" s="85" t="s">
        <v>115</v>
      </c>
      <c r="AD13" s="85" t="s">
        <v>111</v>
      </c>
      <c r="AE13" s="85" t="s">
        <v>111</v>
      </c>
      <c r="AF13" s="85" t="s">
        <v>111</v>
      </c>
      <c r="AG13" s="85" t="s">
        <v>111</v>
      </c>
      <c r="AH13" s="85" t="s">
        <v>111</v>
      </c>
      <c r="AI13" s="85" t="s">
        <v>111</v>
      </c>
      <c r="AJ13" s="86" t="s">
        <v>111</v>
      </c>
      <c r="AK13" s="86" t="s">
        <v>111</v>
      </c>
      <c r="AL13" s="86" t="s">
        <v>111</v>
      </c>
      <c r="AM13" s="86" t="s">
        <v>111</v>
      </c>
      <c r="AN13" s="86" t="s">
        <v>111</v>
      </c>
      <c r="AO13" s="86" t="s">
        <v>111</v>
      </c>
      <c r="AP13" s="86" t="s">
        <v>111</v>
      </c>
      <c r="AQ13" s="86" t="s">
        <v>111</v>
      </c>
      <c r="AR13" s="86" t="s">
        <v>111</v>
      </c>
      <c r="AS13" s="90"/>
      <c r="AT13" s="91" t="str">
        <f t="shared" si="0"/>
        <v>CUMPLE</v>
      </c>
      <c r="AU13" s="91" t="str">
        <f t="shared" si="1"/>
        <v>CUMPLE</v>
      </c>
      <c r="AV13" s="91" t="str">
        <f t="shared" si="2"/>
        <v>NO CUMPLE</v>
      </c>
      <c r="AW13" s="91" t="str">
        <f t="shared" si="3"/>
        <v>CUMPLE</v>
      </c>
      <c r="AX13" s="91" t="str">
        <f t="shared" si="4"/>
        <v>CUMPLE</v>
      </c>
      <c r="AY13" s="91" t="str">
        <f t="shared" si="5"/>
        <v>CUMPLE</v>
      </c>
      <c r="AZ13" s="91" t="str">
        <f t="shared" si="6"/>
        <v>CUMPLE</v>
      </c>
      <c r="BA13" s="91" t="str">
        <f t="shared" si="7"/>
        <v>CUMPLE</v>
      </c>
      <c r="BB13" s="91" t="str">
        <f t="shared" si="8"/>
        <v>NO CUMPLE</v>
      </c>
      <c r="BC13" s="94"/>
      <c r="BD13" s="79" t="s">
        <v>111</v>
      </c>
      <c r="BE13" s="79" t="s">
        <v>111</v>
      </c>
      <c r="BF13" s="79" t="s">
        <v>141</v>
      </c>
      <c r="BG13" s="79" t="s">
        <v>141</v>
      </c>
      <c r="BH13" s="79" t="s">
        <v>111</v>
      </c>
      <c r="BI13" s="79" t="s">
        <v>111</v>
      </c>
      <c r="BJ13" s="79" t="s">
        <v>111</v>
      </c>
      <c r="BK13" s="79" t="s">
        <v>115</v>
      </c>
      <c r="BL13" s="79" t="s">
        <v>141</v>
      </c>
      <c r="BM13" s="95"/>
      <c r="BN13" s="148" t="s">
        <v>111</v>
      </c>
      <c r="BO13" s="148" t="s">
        <v>111</v>
      </c>
      <c r="BP13" s="148" t="s">
        <v>141</v>
      </c>
      <c r="BQ13" s="148" t="s">
        <v>141</v>
      </c>
      <c r="BR13" s="148" t="s">
        <v>111</v>
      </c>
      <c r="BS13" s="149" t="s">
        <v>111</v>
      </c>
      <c r="BT13" s="148" t="s">
        <v>111</v>
      </c>
      <c r="BU13" s="148" t="s">
        <v>111</v>
      </c>
      <c r="BV13" s="148" t="s">
        <v>141</v>
      </c>
      <c r="BW13" s="94"/>
      <c r="BX13" s="111">
        <f t="shared" si="9"/>
        <v>11898810</v>
      </c>
      <c r="BY13" s="111">
        <f t="shared" si="10"/>
        <v>8316672</v>
      </c>
      <c r="BZ13" s="111" t="str">
        <f t="shared" si="11"/>
        <v/>
      </c>
      <c r="CA13" s="111" t="str">
        <f t="shared" si="12"/>
        <v/>
      </c>
      <c r="CB13" s="111">
        <f t="shared" si="13"/>
        <v>8120000.0000000009</v>
      </c>
      <c r="CC13" s="111">
        <f t="shared" si="14"/>
        <v>9731820</v>
      </c>
      <c r="CD13" s="111">
        <f t="shared" si="15"/>
        <v>8254000</v>
      </c>
      <c r="CE13" s="111" t="str">
        <f t="shared" si="16"/>
        <v/>
      </c>
      <c r="CF13" s="111" t="str">
        <f t="shared" si="17"/>
        <v/>
      </c>
      <c r="CG13" s="113">
        <f t="shared" si="18"/>
        <v>8120000.0000000009</v>
      </c>
      <c r="CH13" s="75">
        <v>61</v>
      </c>
      <c r="CI13" s="75">
        <v>61</v>
      </c>
      <c r="CJ13" s="75"/>
      <c r="CK13" s="75"/>
      <c r="CL13" s="75"/>
      <c r="CM13" s="75">
        <v>72</v>
      </c>
      <c r="CN13" s="75">
        <v>24</v>
      </c>
      <c r="CO13" s="75">
        <v>61</v>
      </c>
      <c r="CP13" s="75"/>
      <c r="CQ13" s="95"/>
      <c r="CR13" s="75">
        <f t="shared" si="19"/>
        <v>55</v>
      </c>
      <c r="CS13" s="75">
        <f t="shared" si="20"/>
        <v>55</v>
      </c>
      <c r="CT13" s="75">
        <f t="shared" si="21"/>
        <v>0</v>
      </c>
      <c r="CU13" s="75">
        <f t="shared" si="22"/>
        <v>0</v>
      </c>
      <c r="CV13" s="75">
        <f t="shared" si="23"/>
        <v>0</v>
      </c>
      <c r="CW13" s="75">
        <f t="shared" si="24"/>
        <v>55</v>
      </c>
      <c r="CX13" s="75">
        <f t="shared" si="25"/>
        <v>0</v>
      </c>
      <c r="CY13" s="75">
        <f t="shared" si="26"/>
        <v>55</v>
      </c>
      <c r="CZ13" s="75">
        <f t="shared" si="27"/>
        <v>0</v>
      </c>
      <c r="DA13" s="95"/>
      <c r="DB13" s="115">
        <f t="shared" si="28"/>
        <v>30.70895324826601</v>
      </c>
      <c r="DC13" s="115">
        <f t="shared" si="29"/>
        <v>43.935843568196518</v>
      </c>
      <c r="DD13" s="115" t="str">
        <f t="shared" si="30"/>
        <v/>
      </c>
      <c r="DE13" s="115" t="str">
        <f t="shared" si="31"/>
        <v/>
      </c>
      <c r="DF13" s="115">
        <f t="shared" si="32"/>
        <v>45</v>
      </c>
      <c r="DG13" s="115">
        <f t="shared" si="33"/>
        <v>37.546933667083863</v>
      </c>
      <c r="DH13" s="115">
        <f t="shared" si="34"/>
        <v>44.269445117518785</v>
      </c>
      <c r="DI13" s="115" t="str">
        <f t="shared" si="35"/>
        <v/>
      </c>
      <c r="DJ13" s="115" t="str">
        <f t="shared" si="36"/>
        <v/>
      </c>
      <c r="DK13" s="117"/>
      <c r="DL13" s="117">
        <f t="shared" si="37"/>
        <v>85.708953248266013</v>
      </c>
      <c r="DM13" s="167">
        <f t="shared" si="38"/>
        <v>98.935843568196518</v>
      </c>
      <c r="DN13" s="117" t="str">
        <f t="shared" si="39"/>
        <v/>
      </c>
      <c r="DO13" s="117" t="str">
        <f t="shared" si="40"/>
        <v/>
      </c>
      <c r="DP13" s="117">
        <f t="shared" si="41"/>
        <v>45</v>
      </c>
      <c r="DQ13" s="117">
        <f t="shared" si="42"/>
        <v>92.546933667083863</v>
      </c>
      <c r="DR13" s="117">
        <f t="shared" si="43"/>
        <v>44.269445117518785</v>
      </c>
      <c r="DS13" s="117" t="str">
        <f t="shared" si="44"/>
        <v/>
      </c>
      <c r="DT13" s="117" t="str">
        <f t="shared" si="45"/>
        <v/>
      </c>
      <c r="DU13" s="118">
        <f t="shared" si="46"/>
        <v>98.935843568196518</v>
      </c>
      <c r="DV13" s="21" t="str">
        <f t="shared" si="47"/>
        <v>ANDIVISION  S.A.S</v>
      </c>
      <c r="DW13" s="21" t="str">
        <f t="shared" si="48"/>
        <v/>
      </c>
      <c r="DX13" s="119" t="str">
        <f t="shared" si="51"/>
        <v>ANDIVISION  S.A.S</v>
      </c>
      <c r="DY13" s="120">
        <f t="shared" si="49"/>
        <v>8316672</v>
      </c>
      <c r="DZ13" s="120" t="str">
        <f t="shared" si="52"/>
        <v/>
      </c>
      <c r="EA13" s="120">
        <f t="shared" si="50"/>
        <v>8316672</v>
      </c>
    </row>
    <row r="14" spans="1:132" ht="29.25" customHeight="1" x14ac:dyDescent="0.15">
      <c r="A14" s="143">
        <v>4</v>
      </c>
      <c r="B14" s="144" t="s">
        <v>134</v>
      </c>
      <c r="C14" s="144" t="s">
        <v>156</v>
      </c>
      <c r="D14" s="144" t="s">
        <v>157</v>
      </c>
      <c r="E14" s="144" t="s">
        <v>161</v>
      </c>
      <c r="F14" s="144">
        <v>1</v>
      </c>
      <c r="G14" s="155">
        <v>2642593.333333333</v>
      </c>
      <c r="H14" s="158" t="s">
        <v>141</v>
      </c>
      <c r="I14" s="158" t="s">
        <v>141</v>
      </c>
      <c r="J14" s="158" t="s">
        <v>141</v>
      </c>
      <c r="K14" s="74" t="s">
        <v>141</v>
      </c>
      <c r="L14" s="157">
        <v>1160250</v>
      </c>
      <c r="M14" s="157" t="s">
        <v>141</v>
      </c>
      <c r="N14" s="157">
        <v>1672000.0000000002</v>
      </c>
      <c r="O14" s="74" t="s">
        <v>141</v>
      </c>
      <c r="P14" s="74" t="s">
        <v>141</v>
      </c>
      <c r="Q14" s="97"/>
      <c r="R14" s="84" t="s">
        <v>111</v>
      </c>
      <c r="S14" s="84" t="s">
        <v>111</v>
      </c>
      <c r="T14" s="84" t="s">
        <v>115</v>
      </c>
      <c r="U14" s="84" t="s">
        <v>111</v>
      </c>
      <c r="V14" s="84" t="s">
        <v>111</v>
      </c>
      <c r="W14" s="84" t="s">
        <v>111</v>
      </c>
      <c r="X14" s="84" t="s">
        <v>111</v>
      </c>
      <c r="Y14" s="84" t="s">
        <v>111</v>
      </c>
      <c r="Z14" s="84" t="s">
        <v>115</v>
      </c>
      <c r="AA14" s="85" t="s">
        <v>111</v>
      </c>
      <c r="AB14" s="85" t="s">
        <v>111</v>
      </c>
      <c r="AC14" s="85" t="s">
        <v>115</v>
      </c>
      <c r="AD14" s="85" t="s">
        <v>111</v>
      </c>
      <c r="AE14" s="85" t="s">
        <v>111</v>
      </c>
      <c r="AF14" s="85" t="s">
        <v>111</v>
      </c>
      <c r="AG14" s="85" t="s">
        <v>111</v>
      </c>
      <c r="AH14" s="85" t="s">
        <v>111</v>
      </c>
      <c r="AI14" s="85" t="s">
        <v>111</v>
      </c>
      <c r="AJ14" s="86" t="s">
        <v>111</v>
      </c>
      <c r="AK14" s="86" t="s">
        <v>111</v>
      </c>
      <c r="AL14" s="86" t="s">
        <v>111</v>
      </c>
      <c r="AM14" s="86" t="s">
        <v>111</v>
      </c>
      <c r="AN14" s="86" t="s">
        <v>111</v>
      </c>
      <c r="AO14" s="86" t="s">
        <v>111</v>
      </c>
      <c r="AP14" s="86" t="s">
        <v>111</v>
      </c>
      <c r="AQ14" s="86" t="s">
        <v>111</v>
      </c>
      <c r="AR14" s="86" t="s">
        <v>111</v>
      </c>
      <c r="AS14" s="90"/>
      <c r="AT14" s="91" t="str">
        <f t="shared" si="0"/>
        <v>CUMPLE</v>
      </c>
      <c r="AU14" s="91" t="str">
        <f t="shared" si="1"/>
        <v>CUMPLE</v>
      </c>
      <c r="AV14" s="91" t="str">
        <f t="shared" si="2"/>
        <v>NO CUMPLE</v>
      </c>
      <c r="AW14" s="91" t="str">
        <f t="shared" si="3"/>
        <v>CUMPLE</v>
      </c>
      <c r="AX14" s="91" t="str">
        <f t="shared" si="4"/>
        <v>CUMPLE</v>
      </c>
      <c r="AY14" s="91" t="str">
        <f t="shared" si="5"/>
        <v>CUMPLE</v>
      </c>
      <c r="AZ14" s="91" t="str">
        <f t="shared" si="6"/>
        <v>CUMPLE</v>
      </c>
      <c r="BA14" s="91" t="str">
        <f t="shared" si="7"/>
        <v>CUMPLE</v>
      </c>
      <c r="BB14" s="91" t="str">
        <f t="shared" si="8"/>
        <v>NO CUMPLE</v>
      </c>
      <c r="BC14" s="94"/>
      <c r="BD14" s="79" t="s">
        <v>141</v>
      </c>
      <c r="BE14" s="79" t="s">
        <v>141</v>
      </c>
      <c r="BF14" s="79" t="s">
        <v>141</v>
      </c>
      <c r="BG14" s="79" t="s">
        <v>141</v>
      </c>
      <c r="BH14" s="79" t="s">
        <v>115</v>
      </c>
      <c r="BI14" s="79" t="s">
        <v>141</v>
      </c>
      <c r="BJ14" s="79" t="s">
        <v>111</v>
      </c>
      <c r="BK14" s="79" t="s">
        <v>141</v>
      </c>
      <c r="BL14" s="79" t="s">
        <v>141</v>
      </c>
      <c r="BM14" s="95"/>
      <c r="BN14" s="148" t="s">
        <v>141</v>
      </c>
      <c r="BO14" s="148" t="s">
        <v>141</v>
      </c>
      <c r="BP14" s="148" t="s">
        <v>141</v>
      </c>
      <c r="BQ14" s="148" t="s">
        <v>141</v>
      </c>
      <c r="BR14" s="148" t="s">
        <v>111</v>
      </c>
      <c r="BS14" s="148" t="s">
        <v>141</v>
      </c>
      <c r="BT14" s="148" t="s">
        <v>111</v>
      </c>
      <c r="BU14" s="148" t="s">
        <v>141</v>
      </c>
      <c r="BV14" s="148" t="s">
        <v>141</v>
      </c>
      <c r="BW14" s="94"/>
      <c r="BX14" s="111" t="str">
        <f t="shared" si="9"/>
        <v/>
      </c>
      <c r="BY14" s="111" t="str">
        <f t="shared" si="10"/>
        <v/>
      </c>
      <c r="BZ14" s="111" t="str">
        <f t="shared" si="11"/>
        <v/>
      </c>
      <c r="CA14" s="111" t="str">
        <f t="shared" si="12"/>
        <v/>
      </c>
      <c r="CB14" s="111" t="str">
        <f t="shared" si="13"/>
        <v/>
      </c>
      <c r="CC14" s="111" t="str">
        <f t="shared" si="14"/>
        <v/>
      </c>
      <c r="CD14" s="111">
        <f t="shared" si="15"/>
        <v>1672000.0000000002</v>
      </c>
      <c r="CE14" s="111" t="str">
        <f t="shared" si="16"/>
        <v/>
      </c>
      <c r="CF14" s="111" t="str">
        <f t="shared" si="17"/>
        <v/>
      </c>
      <c r="CG14" s="113">
        <f t="shared" si="18"/>
        <v>1672000.0000000002</v>
      </c>
      <c r="CH14" s="75"/>
      <c r="CI14" s="75"/>
      <c r="CJ14" s="75"/>
      <c r="CK14" s="75"/>
      <c r="CL14" s="75"/>
      <c r="CM14" s="75"/>
      <c r="CN14" s="75">
        <v>24</v>
      </c>
      <c r="CO14" s="75"/>
      <c r="CP14" s="75"/>
      <c r="CQ14" s="95"/>
      <c r="CR14" s="75">
        <f t="shared" si="19"/>
        <v>0</v>
      </c>
      <c r="CS14" s="75">
        <f t="shared" si="20"/>
        <v>0</v>
      </c>
      <c r="CT14" s="75">
        <f t="shared" si="21"/>
        <v>0</v>
      </c>
      <c r="CU14" s="75">
        <f t="shared" si="22"/>
        <v>0</v>
      </c>
      <c r="CV14" s="75">
        <f t="shared" si="23"/>
        <v>0</v>
      </c>
      <c r="CW14" s="75">
        <f t="shared" si="24"/>
        <v>0</v>
      </c>
      <c r="CX14" s="75">
        <f t="shared" si="25"/>
        <v>0</v>
      </c>
      <c r="CY14" s="75">
        <f t="shared" si="26"/>
        <v>0</v>
      </c>
      <c r="CZ14" s="75">
        <f t="shared" si="27"/>
        <v>0</v>
      </c>
      <c r="DA14" s="95"/>
      <c r="DB14" s="115" t="str">
        <f t="shared" si="28"/>
        <v/>
      </c>
      <c r="DC14" s="115" t="str">
        <f t="shared" si="29"/>
        <v/>
      </c>
      <c r="DD14" s="115" t="str">
        <f t="shared" si="30"/>
        <v/>
      </c>
      <c r="DE14" s="115" t="str">
        <f t="shared" si="31"/>
        <v/>
      </c>
      <c r="DF14" s="115" t="str">
        <f t="shared" si="32"/>
        <v/>
      </c>
      <c r="DG14" s="115" t="str">
        <f t="shared" si="33"/>
        <v/>
      </c>
      <c r="DH14" s="115">
        <f t="shared" si="34"/>
        <v>45</v>
      </c>
      <c r="DI14" s="115" t="str">
        <f t="shared" si="35"/>
        <v/>
      </c>
      <c r="DJ14" s="115" t="str">
        <f t="shared" si="36"/>
        <v/>
      </c>
      <c r="DK14" s="117"/>
      <c r="DL14" s="117" t="str">
        <f t="shared" si="37"/>
        <v/>
      </c>
      <c r="DM14" s="117" t="str">
        <f t="shared" si="38"/>
        <v/>
      </c>
      <c r="DN14" s="117" t="str">
        <f t="shared" si="39"/>
        <v/>
      </c>
      <c r="DO14" s="117" t="str">
        <f t="shared" si="40"/>
        <v/>
      </c>
      <c r="DP14" s="117" t="str">
        <f t="shared" si="41"/>
        <v/>
      </c>
      <c r="DQ14" s="117" t="str">
        <f t="shared" si="42"/>
        <v/>
      </c>
      <c r="DR14" s="117">
        <f t="shared" si="43"/>
        <v>45</v>
      </c>
      <c r="DS14" s="117" t="str">
        <f t="shared" si="44"/>
        <v/>
      </c>
      <c r="DT14" s="117" t="str">
        <f t="shared" si="45"/>
        <v/>
      </c>
      <c r="DU14" s="118">
        <f t="shared" si="46"/>
        <v>45</v>
      </c>
      <c r="DV14" s="21" t="str">
        <f t="shared" si="47"/>
        <v>UT SICVEL AUDIO DISTRITAL 2018</v>
      </c>
      <c r="DW14" s="21" t="str">
        <f t="shared" si="48"/>
        <v/>
      </c>
      <c r="DX14" s="119" t="str">
        <f t="shared" si="51"/>
        <v>UT SICVEL AUDIO DISTRITAL 2018</v>
      </c>
      <c r="DY14" s="120">
        <f t="shared" si="49"/>
        <v>1672000.0000000002</v>
      </c>
      <c r="DZ14" s="120" t="str">
        <f t="shared" si="52"/>
        <v/>
      </c>
      <c r="EA14" s="120">
        <f t="shared" si="50"/>
        <v>1672000.0000000002</v>
      </c>
      <c r="EB14" s="121"/>
    </row>
    <row r="15" spans="1:132" ht="31.5" hidden="1" x14ac:dyDescent="0.15">
      <c r="A15" s="143">
        <v>5</v>
      </c>
      <c r="B15" s="144" t="s">
        <v>134</v>
      </c>
      <c r="C15" s="144" t="s">
        <v>135</v>
      </c>
      <c r="D15" s="144" t="s">
        <v>157</v>
      </c>
      <c r="E15" s="144" t="s">
        <v>162</v>
      </c>
      <c r="F15" s="144">
        <v>1</v>
      </c>
      <c r="G15" s="155">
        <v>8372967.3300000001</v>
      </c>
      <c r="H15" s="158">
        <v>10855180</v>
      </c>
      <c r="I15" s="158" t="s">
        <v>141</v>
      </c>
      <c r="J15" s="158" t="s">
        <v>141</v>
      </c>
      <c r="K15" s="74" t="s">
        <v>141</v>
      </c>
      <c r="L15" s="157">
        <v>7437500</v>
      </c>
      <c r="M15" s="157" t="s">
        <v>141</v>
      </c>
      <c r="N15" s="157">
        <v>6050000.0000000009</v>
      </c>
      <c r="O15" s="74" t="s">
        <v>141</v>
      </c>
      <c r="P15" s="74" t="s">
        <v>141</v>
      </c>
      <c r="Q15" s="97"/>
      <c r="R15" s="84" t="s">
        <v>111</v>
      </c>
      <c r="S15" s="84" t="s">
        <v>111</v>
      </c>
      <c r="T15" s="84" t="s">
        <v>115</v>
      </c>
      <c r="U15" s="84" t="s">
        <v>111</v>
      </c>
      <c r="V15" s="84" t="s">
        <v>111</v>
      </c>
      <c r="W15" s="84" t="s">
        <v>111</v>
      </c>
      <c r="X15" s="84" t="s">
        <v>111</v>
      </c>
      <c r="Y15" s="84" t="s">
        <v>111</v>
      </c>
      <c r="Z15" s="84" t="s">
        <v>115</v>
      </c>
      <c r="AA15" s="85" t="s">
        <v>111</v>
      </c>
      <c r="AB15" s="85" t="s">
        <v>111</v>
      </c>
      <c r="AC15" s="85" t="s">
        <v>115</v>
      </c>
      <c r="AD15" s="85" t="s">
        <v>111</v>
      </c>
      <c r="AE15" s="85" t="s">
        <v>111</v>
      </c>
      <c r="AF15" s="85" t="s">
        <v>111</v>
      </c>
      <c r="AG15" s="85" t="s">
        <v>111</v>
      </c>
      <c r="AH15" s="85" t="s">
        <v>111</v>
      </c>
      <c r="AI15" s="85" t="s">
        <v>111</v>
      </c>
      <c r="AJ15" s="86" t="s">
        <v>111</v>
      </c>
      <c r="AK15" s="86" t="s">
        <v>111</v>
      </c>
      <c r="AL15" s="86" t="s">
        <v>111</v>
      </c>
      <c r="AM15" s="86" t="s">
        <v>111</v>
      </c>
      <c r="AN15" s="86" t="s">
        <v>111</v>
      </c>
      <c r="AO15" s="86" t="s">
        <v>111</v>
      </c>
      <c r="AP15" s="86" t="s">
        <v>111</v>
      </c>
      <c r="AQ15" s="86" t="s">
        <v>111</v>
      </c>
      <c r="AR15" s="86" t="s">
        <v>111</v>
      </c>
      <c r="AS15" s="90"/>
      <c r="AT15" s="91" t="str">
        <f t="shared" si="0"/>
        <v>CUMPLE</v>
      </c>
      <c r="AU15" s="91" t="str">
        <f t="shared" si="1"/>
        <v>CUMPLE</v>
      </c>
      <c r="AV15" s="91" t="str">
        <f t="shared" si="2"/>
        <v>NO CUMPLE</v>
      </c>
      <c r="AW15" s="91" t="str">
        <f t="shared" si="3"/>
        <v>CUMPLE</v>
      </c>
      <c r="AX15" s="91" t="str">
        <f t="shared" si="4"/>
        <v>CUMPLE</v>
      </c>
      <c r="AY15" s="91" t="str">
        <f t="shared" si="5"/>
        <v>CUMPLE</v>
      </c>
      <c r="AZ15" s="91" t="str">
        <f t="shared" si="6"/>
        <v>CUMPLE</v>
      </c>
      <c r="BA15" s="91" t="str">
        <f t="shared" si="7"/>
        <v>CUMPLE</v>
      </c>
      <c r="BB15" s="91" t="str">
        <f t="shared" si="8"/>
        <v>NO CUMPLE</v>
      </c>
      <c r="BC15" s="94"/>
      <c r="BD15" s="79" t="s">
        <v>111</v>
      </c>
      <c r="BE15" s="79" t="s">
        <v>141</v>
      </c>
      <c r="BF15" s="79" t="s">
        <v>141</v>
      </c>
      <c r="BG15" s="79" t="s">
        <v>141</v>
      </c>
      <c r="BH15" s="79" t="s">
        <v>115</v>
      </c>
      <c r="BI15" s="79" t="s">
        <v>141</v>
      </c>
      <c r="BJ15" s="79" t="s">
        <v>111</v>
      </c>
      <c r="BK15" s="79" t="s">
        <v>141</v>
      </c>
      <c r="BL15" s="79" t="s">
        <v>141</v>
      </c>
      <c r="BM15" s="95"/>
      <c r="BN15" s="148" t="s">
        <v>111</v>
      </c>
      <c r="BO15" s="148" t="s">
        <v>141</v>
      </c>
      <c r="BP15" s="148" t="s">
        <v>141</v>
      </c>
      <c r="BQ15" s="148" t="s">
        <v>141</v>
      </c>
      <c r="BR15" s="148" t="s">
        <v>111</v>
      </c>
      <c r="BS15" s="148" t="s">
        <v>141</v>
      </c>
      <c r="BT15" s="148" t="s">
        <v>111</v>
      </c>
      <c r="BU15" s="148" t="s">
        <v>141</v>
      </c>
      <c r="BV15" s="148" t="s">
        <v>141</v>
      </c>
      <c r="BW15" s="94"/>
      <c r="BX15" s="111">
        <f t="shared" si="9"/>
        <v>10855180</v>
      </c>
      <c r="BY15" s="111" t="str">
        <f t="shared" si="10"/>
        <v/>
      </c>
      <c r="BZ15" s="111" t="str">
        <f t="shared" si="11"/>
        <v/>
      </c>
      <c r="CA15" s="111" t="str">
        <f t="shared" si="12"/>
        <v/>
      </c>
      <c r="CB15" s="111" t="str">
        <f t="shared" si="13"/>
        <v/>
      </c>
      <c r="CC15" s="111" t="str">
        <f t="shared" si="14"/>
        <v/>
      </c>
      <c r="CD15" s="111">
        <f t="shared" si="15"/>
        <v>6050000.0000000009</v>
      </c>
      <c r="CE15" s="111" t="str">
        <f t="shared" si="16"/>
        <v/>
      </c>
      <c r="CF15" s="111" t="str">
        <f t="shared" si="17"/>
        <v/>
      </c>
      <c r="CG15" s="113">
        <f t="shared" si="18"/>
        <v>6050000.0000000009</v>
      </c>
      <c r="CH15" s="75">
        <v>61</v>
      </c>
      <c r="CI15" s="75"/>
      <c r="CJ15" s="75"/>
      <c r="CK15" s="75"/>
      <c r="CL15" s="75"/>
      <c r="CM15" s="75"/>
      <c r="CN15" s="75">
        <v>24</v>
      </c>
      <c r="CO15" s="75"/>
      <c r="CP15" s="75"/>
      <c r="CQ15" s="95"/>
      <c r="CR15" s="75">
        <f t="shared" si="19"/>
        <v>55</v>
      </c>
      <c r="CS15" s="75">
        <f t="shared" si="20"/>
        <v>0</v>
      </c>
      <c r="CT15" s="75">
        <f t="shared" si="21"/>
        <v>0</v>
      </c>
      <c r="CU15" s="75">
        <f t="shared" si="22"/>
        <v>0</v>
      </c>
      <c r="CV15" s="75">
        <f t="shared" si="23"/>
        <v>0</v>
      </c>
      <c r="CW15" s="75">
        <f t="shared" si="24"/>
        <v>0</v>
      </c>
      <c r="CX15" s="75">
        <f t="shared" si="25"/>
        <v>0</v>
      </c>
      <c r="CY15" s="75">
        <f t="shared" si="26"/>
        <v>0</v>
      </c>
      <c r="CZ15" s="75">
        <f t="shared" si="27"/>
        <v>0</v>
      </c>
      <c r="DA15" s="95"/>
      <c r="DB15" s="115">
        <f t="shared" si="28"/>
        <v>25.080192129471833</v>
      </c>
      <c r="DC15" s="115" t="str">
        <f t="shared" si="29"/>
        <v/>
      </c>
      <c r="DD15" s="115" t="str">
        <f t="shared" si="30"/>
        <v/>
      </c>
      <c r="DE15" s="115" t="str">
        <f t="shared" si="31"/>
        <v/>
      </c>
      <c r="DF15" s="115" t="str">
        <f t="shared" si="32"/>
        <v/>
      </c>
      <c r="DG15" s="115" t="str">
        <f t="shared" si="33"/>
        <v/>
      </c>
      <c r="DH15" s="115">
        <f t="shared" si="34"/>
        <v>45</v>
      </c>
      <c r="DI15" s="115" t="str">
        <f t="shared" si="35"/>
        <v/>
      </c>
      <c r="DJ15" s="115" t="str">
        <f t="shared" si="36"/>
        <v/>
      </c>
      <c r="DK15" s="117"/>
      <c r="DL15" s="167">
        <f t="shared" si="37"/>
        <v>80.08019212947184</v>
      </c>
      <c r="DM15" s="117" t="str">
        <f t="shared" si="38"/>
        <v/>
      </c>
      <c r="DN15" s="117" t="str">
        <f t="shared" si="39"/>
        <v/>
      </c>
      <c r="DO15" s="117" t="str">
        <f t="shared" si="40"/>
        <v/>
      </c>
      <c r="DP15" s="117" t="str">
        <f t="shared" si="41"/>
        <v/>
      </c>
      <c r="DQ15" s="117" t="str">
        <f t="shared" si="42"/>
        <v/>
      </c>
      <c r="DR15" s="117">
        <f t="shared" si="43"/>
        <v>45</v>
      </c>
      <c r="DS15" s="117" t="str">
        <f t="shared" si="44"/>
        <v/>
      </c>
      <c r="DT15" s="117" t="str">
        <f t="shared" si="45"/>
        <v/>
      </c>
      <c r="DU15" s="118">
        <f t="shared" si="46"/>
        <v>80.08019212947184</v>
      </c>
      <c r="DV15" s="21" t="str">
        <f t="shared" si="47"/>
        <v>ANALYTICA</v>
      </c>
      <c r="DW15" s="21" t="str">
        <f t="shared" si="48"/>
        <v/>
      </c>
      <c r="DX15" s="119" t="str">
        <f t="shared" si="51"/>
        <v>ANALYTICA</v>
      </c>
      <c r="DY15" s="120">
        <f t="shared" si="49"/>
        <v>10855180</v>
      </c>
      <c r="DZ15" s="120" t="str">
        <f t="shared" si="52"/>
        <v/>
      </c>
      <c r="EA15" s="120">
        <f t="shared" si="50"/>
        <v>10855180</v>
      </c>
      <c r="EB15" s="121"/>
    </row>
    <row r="16" spans="1:132" ht="31.5" hidden="1" x14ac:dyDescent="0.15">
      <c r="A16" s="143">
        <v>6</v>
      </c>
      <c r="B16" s="144" t="s">
        <v>134</v>
      </c>
      <c r="C16" s="144" t="s">
        <v>163</v>
      </c>
      <c r="D16" s="144" t="s">
        <v>164</v>
      </c>
      <c r="E16" s="144" t="s">
        <v>165</v>
      </c>
      <c r="F16" s="144">
        <v>3</v>
      </c>
      <c r="G16" s="155">
        <v>40313630</v>
      </c>
      <c r="H16" s="158">
        <v>42133140</v>
      </c>
      <c r="I16" s="158">
        <v>36414000</v>
      </c>
      <c r="J16" s="158" t="s">
        <v>141</v>
      </c>
      <c r="K16" s="74" t="s">
        <v>141</v>
      </c>
      <c r="L16" s="157">
        <v>36476475</v>
      </c>
      <c r="M16" s="157">
        <v>34272000</v>
      </c>
      <c r="N16" s="157">
        <v>35016000</v>
      </c>
      <c r="O16" s="74" t="s">
        <v>141</v>
      </c>
      <c r="P16" s="74" t="s">
        <v>141</v>
      </c>
      <c r="Q16" s="97"/>
      <c r="R16" s="84" t="s">
        <v>111</v>
      </c>
      <c r="S16" s="84" t="s">
        <v>111</v>
      </c>
      <c r="T16" s="84" t="s">
        <v>115</v>
      </c>
      <c r="U16" s="84" t="s">
        <v>111</v>
      </c>
      <c r="V16" s="84" t="s">
        <v>111</v>
      </c>
      <c r="W16" s="84" t="s">
        <v>111</v>
      </c>
      <c r="X16" s="84" t="s">
        <v>111</v>
      </c>
      <c r="Y16" s="84" t="s">
        <v>111</v>
      </c>
      <c r="Z16" s="84" t="s">
        <v>115</v>
      </c>
      <c r="AA16" s="85" t="s">
        <v>111</v>
      </c>
      <c r="AB16" s="85" t="s">
        <v>111</v>
      </c>
      <c r="AC16" s="85" t="s">
        <v>115</v>
      </c>
      <c r="AD16" s="85" t="s">
        <v>111</v>
      </c>
      <c r="AE16" s="85" t="s">
        <v>111</v>
      </c>
      <c r="AF16" s="85" t="s">
        <v>111</v>
      </c>
      <c r="AG16" s="85" t="s">
        <v>111</v>
      </c>
      <c r="AH16" s="85" t="s">
        <v>111</v>
      </c>
      <c r="AI16" s="85" t="s">
        <v>111</v>
      </c>
      <c r="AJ16" s="86" t="s">
        <v>111</v>
      </c>
      <c r="AK16" s="86" t="s">
        <v>111</v>
      </c>
      <c r="AL16" s="86" t="s">
        <v>111</v>
      </c>
      <c r="AM16" s="86" t="s">
        <v>111</v>
      </c>
      <c r="AN16" s="86" t="s">
        <v>111</v>
      </c>
      <c r="AO16" s="86" t="s">
        <v>111</v>
      </c>
      <c r="AP16" s="86" t="s">
        <v>111</v>
      </c>
      <c r="AQ16" s="86" t="s">
        <v>111</v>
      </c>
      <c r="AR16" s="86" t="s">
        <v>111</v>
      </c>
      <c r="AS16" s="90"/>
      <c r="AT16" s="91" t="str">
        <f t="shared" si="0"/>
        <v>CUMPLE</v>
      </c>
      <c r="AU16" s="91" t="str">
        <f t="shared" si="1"/>
        <v>CUMPLE</v>
      </c>
      <c r="AV16" s="91" t="str">
        <f t="shared" si="2"/>
        <v>NO CUMPLE</v>
      </c>
      <c r="AW16" s="91" t="str">
        <f t="shared" si="3"/>
        <v>CUMPLE</v>
      </c>
      <c r="AX16" s="91" t="str">
        <f t="shared" si="4"/>
        <v>CUMPLE</v>
      </c>
      <c r="AY16" s="91" t="str">
        <f t="shared" si="5"/>
        <v>CUMPLE</v>
      </c>
      <c r="AZ16" s="91" t="str">
        <f t="shared" si="6"/>
        <v>CUMPLE</v>
      </c>
      <c r="BA16" s="91" t="str">
        <f t="shared" si="7"/>
        <v>CUMPLE</v>
      </c>
      <c r="BB16" s="91" t="str">
        <f t="shared" si="8"/>
        <v>NO CUMPLE</v>
      </c>
      <c r="BC16" s="94"/>
      <c r="BD16" s="79" t="s">
        <v>111</v>
      </c>
      <c r="BE16" s="79" t="s">
        <v>111</v>
      </c>
      <c r="BF16" s="79" t="s">
        <v>141</v>
      </c>
      <c r="BG16" s="79" t="s">
        <v>141</v>
      </c>
      <c r="BH16" s="79" t="s">
        <v>111</v>
      </c>
      <c r="BI16" s="79" t="s">
        <v>111</v>
      </c>
      <c r="BJ16" s="79" t="s">
        <v>111</v>
      </c>
      <c r="BK16" s="79" t="s">
        <v>141</v>
      </c>
      <c r="BL16" s="79" t="s">
        <v>141</v>
      </c>
      <c r="BM16" s="95"/>
      <c r="BN16" s="148" t="s">
        <v>115</v>
      </c>
      <c r="BO16" s="148" t="s">
        <v>111</v>
      </c>
      <c r="BP16" s="148" t="s">
        <v>141</v>
      </c>
      <c r="BQ16" s="148" t="s">
        <v>141</v>
      </c>
      <c r="BR16" s="148" t="s">
        <v>111</v>
      </c>
      <c r="BS16" s="148" t="s">
        <v>111</v>
      </c>
      <c r="BT16" s="148" t="s">
        <v>111</v>
      </c>
      <c r="BU16" s="148" t="s">
        <v>141</v>
      </c>
      <c r="BV16" s="148" t="s">
        <v>141</v>
      </c>
      <c r="BW16" s="108"/>
      <c r="BX16" s="111" t="str">
        <f t="shared" si="9"/>
        <v/>
      </c>
      <c r="BY16" s="111">
        <f t="shared" si="10"/>
        <v>36414000</v>
      </c>
      <c r="BZ16" s="111" t="str">
        <f t="shared" si="11"/>
        <v/>
      </c>
      <c r="CA16" s="111" t="str">
        <f t="shared" si="12"/>
        <v/>
      </c>
      <c r="CB16" s="111">
        <f t="shared" si="13"/>
        <v>36476475</v>
      </c>
      <c r="CC16" s="111">
        <f t="shared" si="14"/>
        <v>34272000</v>
      </c>
      <c r="CD16" s="111">
        <f t="shared" si="15"/>
        <v>35016000</v>
      </c>
      <c r="CE16" s="111" t="str">
        <f t="shared" si="16"/>
        <v/>
      </c>
      <c r="CF16" s="111" t="str">
        <f t="shared" si="17"/>
        <v/>
      </c>
      <c r="CG16" s="113">
        <f t="shared" si="18"/>
        <v>34272000</v>
      </c>
      <c r="CH16" s="75">
        <v>61</v>
      </c>
      <c r="CI16" s="75">
        <v>61</v>
      </c>
      <c r="CJ16" s="75"/>
      <c r="CK16" s="75"/>
      <c r="CL16" s="75"/>
      <c r="CM16" s="75">
        <v>72</v>
      </c>
      <c r="CN16" s="75">
        <v>24</v>
      </c>
      <c r="CO16" s="75"/>
      <c r="CP16" s="75"/>
      <c r="CQ16" s="95"/>
      <c r="CR16" s="75">
        <f t="shared" si="19"/>
        <v>55</v>
      </c>
      <c r="CS16" s="75">
        <f t="shared" si="20"/>
        <v>55</v>
      </c>
      <c r="CT16" s="75">
        <f t="shared" si="21"/>
        <v>0</v>
      </c>
      <c r="CU16" s="75">
        <f t="shared" si="22"/>
        <v>0</v>
      </c>
      <c r="CV16" s="75">
        <f t="shared" si="23"/>
        <v>0</v>
      </c>
      <c r="CW16" s="75">
        <f t="shared" si="24"/>
        <v>55</v>
      </c>
      <c r="CX16" s="75">
        <f t="shared" si="25"/>
        <v>0</v>
      </c>
      <c r="CY16" s="75">
        <f t="shared" si="26"/>
        <v>0</v>
      </c>
      <c r="CZ16" s="75">
        <f t="shared" si="27"/>
        <v>0</v>
      </c>
      <c r="DA16" s="95"/>
      <c r="DB16" s="115" t="str">
        <f t="shared" si="28"/>
        <v/>
      </c>
      <c r="DC16" s="115">
        <f t="shared" si="29"/>
        <v>42.352941176470587</v>
      </c>
      <c r="DD16" s="115" t="str">
        <f t="shared" si="30"/>
        <v/>
      </c>
      <c r="DE16" s="115" t="str">
        <f t="shared" si="31"/>
        <v/>
      </c>
      <c r="DF16" s="115">
        <f t="shared" si="32"/>
        <v>42.280401272326891</v>
      </c>
      <c r="DG16" s="115">
        <f t="shared" si="33"/>
        <v>45</v>
      </c>
      <c r="DH16" s="115">
        <f t="shared" si="34"/>
        <v>44.043865661411928</v>
      </c>
      <c r="DI16" s="115" t="str">
        <f t="shared" si="35"/>
        <v/>
      </c>
      <c r="DJ16" s="115" t="str">
        <f t="shared" si="36"/>
        <v/>
      </c>
      <c r="DK16" s="117"/>
      <c r="DL16" s="117" t="str">
        <f t="shared" si="37"/>
        <v/>
      </c>
      <c r="DM16" s="117">
        <f t="shared" si="38"/>
        <v>97.35294117647058</v>
      </c>
      <c r="DN16" s="117" t="str">
        <f t="shared" si="39"/>
        <v/>
      </c>
      <c r="DO16" s="117" t="str">
        <f t="shared" si="40"/>
        <v/>
      </c>
      <c r="DP16" s="117">
        <f t="shared" si="41"/>
        <v>42.280401272326891</v>
      </c>
      <c r="DQ16" s="167">
        <f t="shared" si="42"/>
        <v>100</v>
      </c>
      <c r="DR16" s="117">
        <f t="shared" si="43"/>
        <v>44.043865661411928</v>
      </c>
      <c r="DS16" s="117" t="str">
        <f t="shared" si="44"/>
        <v/>
      </c>
      <c r="DT16" s="117" t="str">
        <f t="shared" si="45"/>
        <v/>
      </c>
      <c r="DU16" s="118">
        <f t="shared" si="46"/>
        <v>100</v>
      </c>
      <c r="DV16" s="21" t="str">
        <f t="shared" si="47"/>
        <v>OFIBOD S.A.S</v>
      </c>
      <c r="DW16" s="21" t="str">
        <f t="shared" si="48"/>
        <v/>
      </c>
      <c r="DX16" s="119" t="str">
        <f t="shared" si="51"/>
        <v>OFIBOD S.A.S</v>
      </c>
      <c r="DY16" s="120">
        <f t="shared" si="49"/>
        <v>34272000</v>
      </c>
      <c r="DZ16" s="120" t="str">
        <f t="shared" si="52"/>
        <v/>
      </c>
      <c r="EA16" s="120">
        <f t="shared" si="50"/>
        <v>34272000</v>
      </c>
      <c r="EB16" s="121"/>
    </row>
    <row r="17" spans="1:132" ht="21" hidden="1" x14ac:dyDescent="0.15">
      <c r="A17" s="143">
        <v>7</v>
      </c>
      <c r="B17" s="144" t="s">
        <v>134</v>
      </c>
      <c r="C17" s="144" t="s">
        <v>135</v>
      </c>
      <c r="D17" s="144" t="s">
        <v>157</v>
      </c>
      <c r="E17" s="144" t="s">
        <v>166</v>
      </c>
      <c r="F17" s="144">
        <v>5</v>
      </c>
      <c r="G17" s="155">
        <v>9047762.3833333328</v>
      </c>
      <c r="H17" s="158">
        <v>6628300</v>
      </c>
      <c r="I17" s="158">
        <v>6247500</v>
      </c>
      <c r="J17" s="158" t="s">
        <v>141</v>
      </c>
      <c r="K17" s="74" t="s">
        <v>141</v>
      </c>
      <c r="L17" s="157">
        <v>5578125</v>
      </c>
      <c r="M17" s="157">
        <v>7687400</v>
      </c>
      <c r="N17" s="157">
        <v>5160000</v>
      </c>
      <c r="O17" s="157">
        <v>8142985.5500000007</v>
      </c>
      <c r="P17" s="74" t="s">
        <v>141</v>
      </c>
      <c r="Q17" s="97"/>
      <c r="R17" s="84" t="s">
        <v>111</v>
      </c>
      <c r="S17" s="84" t="s">
        <v>111</v>
      </c>
      <c r="T17" s="84" t="s">
        <v>115</v>
      </c>
      <c r="U17" s="84" t="s">
        <v>111</v>
      </c>
      <c r="V17" s="84" t="s">
        <v>111</v>
      </c>
      <c r="W17" s="84" t="s">
        <v>111</v>
      </c>
      <c r="X17" s="84" t="s">
        <v>111</v>
      </c>
      <c r="Y17" s="84" t="s">
        <v>111</v>
      </c>
      <c r="Z17" s="84" t="s">
        <v>115</v>
      </c>
      <c r="AA17" s="85" t="s">
        <v>111</v>
      </c>
      <c r="AB17" s="85" t="s">
        <v>111</v>
      </c>
      <c r="AC17" s="85" t="s">
        <v>115</v>
      </c>
      <c r="AD17" s="85" t="s">
        <v>111</v>
      </c>
      <c r="AE17" s="85" t="s">
        <v>111</v>
      </c>
      <c r="AF17" s="85" t="s">
        <v>111</v>
      </c>
      <c r="AG17" s="85" t="s">
        <v>111</v>
      </c>
      <c r="AH17" s="85" t="s">
        <v>111</v>
      </c>
      <c r="AI17" s="85" t="s">
        <v>111</v>
      </c>
      <c r="AJ17" s="86" t="s">
        <v>111</v>
      </c>
      <c r="AK17" s="86" t="s">
        <v>111</v>
      </c>
      <c r="AL17" s="86" t="s">
        <v>111</v>
      </c>
      <c r="AM17" s="86" t="s">
        <v>111</v>
      </c>
      <c r="AN17" s="86" t="s">
        <v>111</v>
      </c>
      <c r="AO17" s="86" t="s">
        <v>111</v>
      </c>
      <c r="AP17" s="86" t="s">
        <v>111</v>
      </c>
      <c r="AQ17" s="86" t="s">
        <v>111</v>
      </c>
      <c r="AR17" s="86" t="s">
        <v>111</v>
      </c>
      <c r="AS17" s="90"/>
      <c r="AT17" s="91" t="str">
        <f t="shared" si="0"/>
        <v>CUMPLE</v>
      </c>
      <c r="AU17" s="91" t="str">
        <f t="shared" si="1"/>
        <v>CUMPLE</v>
      </c>
      <c r="AV17" s="91" t="str">
        <f t="shared" si="2"/>
        <v>NO CUMPLE</v>
      </c>
      <c r="AW17" s="91" t="str">
        <f t="shared" si="3"/>
        <v>CUMPLE</v>
      </c>
      <c r="AX17" s="91" t="str">
        <f t="shared" si="4"/>
        <v>CUMPLE</v>
      </c>
      <c r="AY17" s="91" t="str">
        <f t="shared" si="5"/>
        <v>CUMPLE</v>
      </c>
      <c r="AZ17" s="91" t="str">
        <f t="shared" si="6"/>
        <v>CUMPLE</v>
      </c>
      <c r="BA17" s="91" t="str">
        <f t="shared" si="7"/>
        <v>CUMPLE</v>
      </c>
      <c r="BB17" s="91" t="str">
        <f t="shared" si="8"/>
        <v>NO CUMPLE</v>
      </c>
      <c r="BC17" s="94"/>
      <c r="BD17" s="79" t="s">
        <v>111</v>
      </c>
      <c r="BE17" s="79" t="s">
        <v>111</v>
      </c>
      <c r="BF17" s="79" t="s">
        <v>141</v>
      </c>
      <c r="BG17" s="79" t="s">
        <v>141</v>
      </c>
      <c r="BH17" s="79" t="s">
        <v>111</v>
      </c>
      <c r="BI17" s="79" t="s">
        <v>111</v>
      </c>
      <c r="BJ17" s="79" t="s">
        <v>111</v>
      </c>
      <c r="BK17" s="79" t="s">
        <v>115</v>
      </c>
      <c r="BL17" s="79" t="s">
        <v>141</v>
      </c>
      <c r="BM17" s="95"/>
      <c r="BN17" s="148" t="s">
        <v>111</v>
      </c>
      <c r="BO17" s="148" t="s">
        <v>111</v>
      </c>
      <c r="BP17" s="148" t="s">
        <v>141</v>
      </c>
      <c r="BQ17" s="148" t="s">
        <v>141</v>
      </c>
      <c r="BR17" s="148" t="s">
        <v>111</v>
      </c>
      <c r="BS17" s="148" t="s">
        <v>111</v>
      </c>
      <c r="BT17" s="148" t="s">
        <v>111</v>
      </c>
      <c r="BU17" s="153" t="s">
        <v>111</v>
      </c>
      <c r="BV17" s="148" t="s">
        <v>141</v>
      </c>
      <c r="BW17" s="108"/>
      <c r="BX17" s="111">
        <f t="shared" si="9"/>
        <v>6628300</v>
      </c>
      <c r="BY17" s="111">
        <f t="shared" si="10"/>
        <v>6247500</v>
      </c>
      <c r="BZ17" s="111" t="str">
        <f t="shared" si="11"/>
        <v/>
      </c>
      <c r="CA17" s="111" t="str">
        <f t="shared" si="12"/>
        <v/>
      </c>
      <c r="CB17" s="111">
        <f t="shared" si="13"/>
        <v>5578125</v>
      </c>
      <c r="CC17" s="111">
        <f t="shared" si="14"/>
        <v>7687400</v>
      </c>
      <c r="CD17" s="111">
        <f t="shared" si="15"/>
        <v>5160000</v>
      </c>
      <c r="CE17" s="111" t="str">
        <f t="shared" si="16"/>
        <v/>
      </c>
      <c r="CF17" s="111" t="str">
        <f t="shared" si="17"/>
        <v/>
      </c>
      <c r="CG17" s="113">
        <f t="shared" si="18"/>
        <v>5160000</v>
      </c>
      <c r="CH17" s="75">
        <v>61</v>
      </c>
      <c r="CI17" s="75">
        <v>61</v>
      </c>
      <c r="CJ17" s="75"/>
      <c r="CK17" s="75"/>
      <c r="CL17" s="75"/>
      <c r="CM17" s="75">
        <v>72</v>
      </c>
      <c r="CN17" s="75">
        <v>24</v>
      </c>
      <c r="CO17" s="75">
        <v>61</v>
      </c>
      <c r="CP17" s="75"/>
      <c r="CQ17" s="95"/>
      <c r="CR17" s="75">
        <f t="shared" si="19"/>
        <v>55</v>
      </c>
      <c r="CS17" s="75">
        <f t="shared" si="20"/>
        <v>55</v>
      </c>
      <c r="CT17" s="75">
        <f t="shared" si="21"/>
        <v>0</v>
      </c>
      <c r="CU17" s="75">
        <f t="shared" si="22"/>
        <v>0</v>
      </c>
      <c r="CV17" s="75">
        <f t="shared" si="23"/>
        <v>0</v>
      </c>
      <c r="CW17" s="75">
        <f t="shared" si="24"/>
        <v>55</v>
      </c>
      <c r="CX17" s="75">
        <f t="shared" si="25"/>
        <v>0</v>
      </c>
      <c r="CY17" s="75">
        <f t="shared" si="26"/>
        <v>55</v>
      </c>
      <c r="CZ17" s="75">
        <f t="shared" si="27"/>
        <v>0</v>
      </c>
      <c r="DA17" s="95"/>
      <c r="DB17" s="115">
        <f t="shared" si="28"/>
        <v>35.031606897696243</v>
      </c>
      <c r="DC17" s="115">
        <f t="shared" si="29"/>
        <v>37.16686674669868</v>
      </c>
      <c r="DD17" s="115" t="str">
        <f t="shared" si="30"/>
        <v/>
      </c>
      <c r="DE17" s="115" t="str">
        <f t="shared" si="31"/>
        <v/>
      </c>
      <c r="DF17" s="115">
        <f t="shared" si="32"/>
        <v>41.626890756302522</v>
      </c>
      <c r="DG17" s="115">
        <f t="shared" si="33"/>
        <v>30.205270962874312</v>
      </c>
      <c r="DH17" s="115">
        <f t="shared" si="34"/>
        <v>45</v>
      </c>
      <c r="DI17" s="115" t="str">
        <f t="shared" si="35"/>
        <v/>
      </c>
      <c r="DJ17" s="115" t="str">
        <f t="shared" si="36"/>
        <v/>
      </c>
      <c r="DK17" s="117"/>
      <c r="DL17" s="117">
        <f t="shared" si="37"/>
        <v>90.031606897696236</v>
      </c>
      <c r="DM17" s="167">
        <f t="shared" si="38"/>
        <v>92.166866746698673</v>
      </c>
      <c r="DN17" s="117" t="str">
        <f t="shared" si="39"/>
        <v/>
      </c>
      <c r="DO17" s="117" t="str">
        <f t="shared" si="40"/>
        <v/>
      </c>
      <c r="DP17" s="117">
        <f t="shared" si="41"/>
        <v>41.626890756302522</v>
      </c>
      <c r="DQ17" s="117">
        <f t="shared" si="42"/>
        <v>85.205270962874309</v>
      </c>
      <c r="DR17" s="117">
        <f t="shared" si="43"/>
        <v>45</v>
      </c>
      <c r="DS17" s="117" t="str">
        <f t="shared" si="44"/>
        <v/>
      </c>
      <c r="DT17" s="117" t="str">
        <f t="shared" si="45"/>
        <v/>
      </c>
      <c r="DU17" s="118">
        <f t="shared" si="46"/>
        <v>92.166866746698673</v>
      </c>
      <c r="DV17" s="21" t="str">
        <f t="shared" si="47"/>
        <v>ANDIVISION  S.A.S</v>
      </c>
      <c r="DW17" s="21" t="str">
        <f t="shared" si="48"/>
        <v/>
      </c>
      <c r="DX17" s="119" t="str">
        <f t="shared" si="51"/>
        <v>ANDIVISION  S.A.S</v>
      </c>
      <c r="DY17" s="120">
        <f t="shared" si="49"/>
        <v>6247500</v>
      </c>
      <c r="DZ17" s="120" t="str">
        <f t="shared" si="52"/>
        <v/>
      </c>
      <c r="EA17" s="120">
        <f t="shared" si="50"/>
        <v>6247500</v>
      </c>
      <c r="EB17" s="121"/>
    </row>
    <row r="18" spans="1:132" ht="21" hidden="1" x14ac:dyDescent="0.15">
      <c r="A18" s="143">
        <v>8</v>
      </c>
      <c r="B18" s="144" t="s">
        <v>134</v>
      </c>
      <c r="C18" s="144" t="s">
        <v>135</v>
      </c>
      <c r="D18" s="144" t="s">
        <v>157</v>
      </c>
      <c r="E18" s="146" t="s">
        <v>167</v>
      </c>
      <c r="F18" s="144">
        <v>5</v>
      </c>
      <c r="G18" s="155">
        <v>37981997.549999997</v>
      </c>
      <c r="H18" s="158">
        <v>22217300</v>
      </c>
      <c r="I18" s="158" t="s">
        <v>141</v>
      </c>
      <c r="J18" s="158" t="s">
        <v>141</v>
      </c>
      <c r="K18" s="157">
        <v>29353254</v>
      </c>
      <c r="L18" s="157">
        <v>29750000</v>
      </c>
      <c r="M18" s="157">
        <v>29244250</v>
      </c>
      <c r="N18" s="157">
        <v>14375000.000000002</v>
      </c>
      <c r="O18" s="157">
        <v>34183797.199999996</v>
      </c>
      <c r="P18" s="157">
        <v>31535000</v>
      </c>
      <c r="Q18" s="96"/>
      <c r="R18" s="84" t="s">
        <v>111</v>
      </c>
      <c r="S18" s="84" t="s">
        <v>111</v>
      </c>
      <c r="T18" s="84" t="s">
        <v>115</v>
      </c>
      <c r="U18" s="84" t="s">
        <v>111</v>
      </c>
      <c r="V18" s="84" t="s">
        <v>111</v>
      </c>
      <c r="W18" s="84" t="s">
        <v>111</v>
      </c>
      <c r="X18" s="84" t="s">
        <v>111</v>
      </c>
      <c r="Y18" s="84" t="s">
        <v>111</v>
      </c>
      <c r="Z18" s="84" t="s">
        <v>115</v>
      </c>
      <c r="AA18" s="85" t="s">
        <v>111</v>
      </c>
      <c r="AB18" s="85" t="s">
        <v>111</v>
      </c>
      <c r="AC18" s="85" t="s">
        <v>115</v>
      </c>
      <c r="AD18" s="85" t="s">
        <v>111</v>
      </c>
      <c r="AE18" s="85" t="s">
        <v>111</v>
      </c>
      <c r="AF18" s="85" t="s">
        <v>111</v>
      </c>
      <c r="AG18" s="85" t="s">
        <v>111</v>
      </c>
      <c r="AH18" s="85" t="s">
        <v>111</v>
      </c>
      <c r="AI18" s="85" t="s">
        <v>111</v>
      </c>
      <c r="AJ18" s="86" t="s">
        <v>111</v>
      </c>
      <c r="AK18" s="86" t="s">
        <v>111</v>
      </c>
      <c r="AL18" s="86" t="s">
        <v>111</v>
      </c>
      <c r="AM18" s="86" t="s">
        <v>111</v>
      </c>
      <c r="AN18" s="86" t="s">
        <v>111</v>
      </c>
      <c r="AO18" s="86" t="s">
        <v>111</v>
      </c>
      <c r="AP18" s="86" t="s">
        <v>111</v>
      </c>
      <c r="AQ18" s="86" t="s">
        <v>111</v>
      </c>
      <c r="AR18" s="86" t="s">
        <v>111</v>
      </c>
      <c r="AS18" s="90"/>
      <c r="AT18" s="91" t="str">
        <f t="shared" si="0"/>
        <v>CUMPLE</v>
      </c>
      <c r="AU18" s="91" t="str">
        <f t="shared" si="1"/>
        <v>CUMPLE</v>
      </c>
      <c r="AV18" s="91" t="str">
        <f t="shared" si="2"/>
        <v>NO CUMPLE</v>
      </c>
      <c r="AW18" s="91" t="str">
        <f t="shared" si="3"/>
        <v>CUMPLE</v>
      </c>
      <c r="AX18" s="91" t="str">
        <f t="shared" si="4"/>
        <v>CUMPLE</v>
      </c>
      <c r="AY18" s="91" t="str">
        <f t="shared" si="5"/>
        <v>CUMPLE</v>
      </c>
      <c r="AZ18" s="91" t="str">
        <f t="shared" si="6"/>
        <v>CUMPLE</v>
      </c>
      <c r="BA18" s="91" t="str">
        <f t="shared" si="7"/>
        <v>CUMPLE</v>
      </c>
      <c r="BB18" s="91" t="str">
        <f t="shared" si="8"/>
        <v>NO CUMPLE</v>
      </c>
      <c r="BC18" s="94"/>
      <c r="BD18" s="79" t="s">
        <v>111</v>
      </c>
      <c r="BE18" s="79" t="s">
        <v>141</v>
      </c>
      <c r="BF18" s="79" t="s">
        <v>141</v>
      </c>
      <c r="BG18" s="79" t="s">
        <v>111</v>
      </c>
      <c r="BH18" s="79" t="s">
        <v>111</v>
      </c>
      <c r="BI18" s="79" t="s">
        <v>111</v>
      </c>
      <c r="BJ18" s="79" t="s">
        <v>111</v>
      </c>
      <c r="BK18" s="79" t="s">
        <v>115</v>
      </c>
      <c r="BL18" s="79" t="s">
        <v>111</v>
      </c>
      <c r="BM18" s="95"/>
      <c r="BN18" s="148" t="s">
        <v>111</v>
      </c>
      <c r="BO18" s="148" t="s">
        <v>141</v>
      </c>
      <c r="BP18" s="148" t="s">
        <v>141</v>
      </c>
      <c r="BQ18" s="148" t="s">
        <v>111</v>
      </c>
      <c r="BR18" s="148" t="s">
        <v>111</v>
      </c>
      <c r="BS18" s="148" t="s">
        <v>111</v>
      </c>
      <c r="BT18" s="148" t="s">
        <v>111</v>
      </c>
      <c r="BU18" s="148" t="s">
        <v>111</v>
      </c>
      <c r="BV18" s="151" t="s">
        <v>111</v>
      </c>
      <c r="BW18" s="94"/>
      <c r="BX18" s="111">
        <f t="shared" si="9"/>
        <v>22217300</v>
      </c>
      <c r="BY18" s="111" t="str">
        <f t="shared" si="10"/>
        <v/>
      </c>
      <c r="BZ18" s="111" t="str">
        <f t="shared" si="11"/>
        <v/>
      </c>
      <c r="CA18" s="111">
        <f t="shared" si="12"/>
        <v>29353254</v>
      </c>
      <c r="CB18" s="111">
        <f t="shared" si="13"/>
        <v>29750000</v>
      </c>
      <c r="CC18" s="111">
        <f t="shared" si="14"/>
        <v>29244250</v>
      </c>
      <c r="CD18" s="111">
        <f t="shared" si="15"/>
        <v>14375000.000000002</v>
      </c>
      <c r="CE18" s="111" t="str">
        <f t="shared" si="16"/>
        <v/>
      </c>
      <c r="CF18" s="111" t="str">
        <f t="shared" si="17"/>
        <v/>
      </c>
      <c r="CG18" s="113">
        <f t="shared" si="18"/>
        <v>14375000.000000002</v>
      </c>
      <c r="CH18" s="75">
        <v>61</v>
      </c>
      <c r="CI18" s="75"/>
      <c r="CJ18" s="75"/>
      <c r="CK18" s="75">
        <v>24</v>
      </c>
      <c r="CL18" s="75"/>
      <c r="CM18" s="75">
        <v>72</v>
      </c>
      <c r="CN18" s="75">
        <v>24</v>
      </c>
      <c r="CO18" s="75">
        <v>61</v>
      </c>
      <c r="CP18" s="75">
        <v>36</v>
      </c>
      <c r="CQ18" s="95"/>
      <c r="CR18" s="75">
        <f t="shared" si="19"/>
        <v>55</v>
      </c>
      <c r="CS18" s="75">
        <f t="shared" si="20"/>
        <v>0</v>
      </c>
      <c r="CT18" s="75">
        <f t="shared" si="21"/>
        <v>0</v>
      </c>
      <c r="CU18" s="75">
        <f t="shared" si="22"/>
        <v>0</v>
      </c>
      <c r="CV18" s="75">
        <f t="shared" si="23"/>
        <v>0</v>
      </c>
      <c r="CW18" s="75">
        <f t="shared" si="24"/>
        <v>55</v>
      </c>
      <c r="CX18" s="75">
        <f t="shared" si="25"/>
        <v>0</v>
      </c>
      <c r="CY18" s="75">
        <f t="shared" si="26"/>
        <v>55</v>
      </c>
      <c r="CZ18" s="75">
        <f t="shared" si="27"/>
        <v>20</v>
      </c>
      <c r="DA18" s="95"/>
      <c r="DB18" s="115">
        <f t="shared" si="28"/>
        <v>29.115824155050348</v>
      </c>
      <c r="DC18" s="115" t="str">
        <f t="shared" si="29"/>
        <v/>
      </c>
      <c r="DD18" s="115" t="str">
        <f t="shared" si="30"/>
        <v/>
      </c>
      <c r="DE18" s="115">
        <f t="shared" si="31"/>
        <v>22.037590789763893</v>
      </c>
      <c r="DF18" s="115">
        <f t="shared" si="32"/>
        <v>21.743697478991599</v>
      </c>
      <c r="DG18" s="115">
        <f t="shared" si="33"/>
        <v>22.119732938953817</v>
      </c>
      <c r="DH18" s="115">
        <f t="shared" si="34"/>
        <v>45</v>
      </c>
      <c r="DI18" s="115" t="str">
        <f t="shared" si="35"/>
        <v/>
      </c>
      <c r="DJ18" s="115" t="str">
        <f t="shared" si="36"/>
        <v/>
      </c>
      <c r="DK18" s="117"/>
      <c r="DL18" s="167">
        <f t="shared" si="37"/>
        <v>84.115824155050348</v>
      </c>
      <c r="DM18" s="117" t="str">
        <f t="shared" si="38"/>
        <v/>
      </c>
      <c r="DN18" s="117" t="str">
        <f t="shared" si="39"/>
        <v/>
      </c>
      <c r="DO18" s="117">
        <f t="shared" si="40"/>
        <v>22.037590789763893</v>
      </c>
      <c r="DP18" s="117">
        <f t="shared" si="41"/>
        <v>21.743697478991599</v>
      </c>
      <c r="DQ18" s="117">
        <f t="shared" si="42"/>
        <v>77.119732938953817</v>
      </c>
      <c r="DR18" s="117">
        <f t="shared" si="43"/>
        <v>45</v>
      </c>
      <c r="DS18" s="117" t="str">
        <f t="shared" si="44"/>
        <v/>
      </c>
      <c r="DT18" s="117" t="str">
        <f t="shared" si="45"/>
        <v/>
      </c>
      <c r="DU18" s="118">
        <f t="shared" si="46"/>
        <v>84.115824155050348</v>
      </c>
      <c r="DV18" s="21" t="str">
        <f t="shared" si="47"/>
        <v>ANALYTICA</v>
      </c>
      <c r="DW18" s="21" t="str">
        <f t="shared" si="48"/>
        <v/>
      </c>
      <c r="DX18" s="119" t="str">
        <f t="shared" si="51"/>
        <v>ANALYTICA</v>
      </c>
      <c r="DY18" s="120">
        <f t="shared" si="49"/>
        <v>22217300</v>
      </c>
      <c r="DZ18" s="120" t="str">
        <f t="shared" si="52"/>
        <v/>
      </c>
      <c r="EA18" s="120">
        <f t="shared" si="50"/>
        <v>22217300</v>
      </c>
      <c r="EB18" s="121"/>
    </row>
    <row r="19" spans="1:132" ht="36" hidden="1" customHeight="1" x14ac:dyDescent="0.15">
      <c r="A19" s="143">
        <v>9</v>
      </c>
      <c r="B19" s="144" t="s">
        <v>128</v>
      </c>
      <c r="C19" s="144" t="s">
        <v>168</v>
      </c>
      <c r="D19" s="144" t="s">
        <v>169</v>
      </c>
      <c r="E19" s="146" t="s">
        <v>170</v>
      </c>
      <c r="F19" s="144">
        <v>1</v>
      </c>
      <c r="G19" s="155">
        <v>1796003.93</v>
      </c>
      <c r="H19" s="158">
        <v>1523200</v>
      </c>
      <c r="I19" s="158">
        <v>1558900</v>
      </c>
      <c r="J19" s="158" t="s">
        <v>141</v>
      </c>
      <c r="K19" s="74" t="s">
        <v>141</v>
      </c>
      <c r="L19" s="157">
        <v>1751178.9473684211</v>
      </c>
      <c r="M19" s="157" t="s">
        <v>141</v>
      </c>
      <c r="N19" s="157">
        <v>1796000</v>
      </c>
      <c r="O19" s="74" t="s">
        <v>141</v>
      </c>
      <c r="P19" s="74" t="s">
        <v>141</v>
      </c>
      <c r="Q19" s="97"/>
      <c r="R19" s="84" t="s">
        <v>111</v>
      </c>
      <c r="S19" s="84" t="s">
        <v>111</v>
      </c>
      <c r="T19" s="84" t="s">
        <v>115</v>
      </c>
      <c r="U19" s="84" t="s">
        <v>111</v>
      </c>
      <c r="V19" s="84" t="s">
        <v>111</v>
      </c>
      <c r="W19" s="84" t="s">
        <v>111</v>
      </c>
      <c r="X19" s="84" t="s">
        <v>111</v>
      </c>
      <c r="Y19" s="84" t="s">
        <v>111</v>
      </c>
      <c r="Z19" s="84" t="s">
        <v>115</v>
      </c>
      <c r="AA19" s="85" t="s">
        <v>111</v>
      </c>
      <c r="AB19" s="85" t="s">
        <v>111</v>
      </c>
      <c r="AC19" s="85" t="s">
        <v>115</v>
      </c>
      <c r="AD19" s="85" t="s">
        <v>111</v>
      </c>
      <c r="AE19" s="85" t="s">
        <v>111</v>
      </c>
      <c r="AF19" s="85" t="s">
        <v>111</v>
      </c>
      <c r="AG19" s="85" t="s">
        <v>111</v>
      </c>
      <c r="AH19" s="85" t="s">
        <v>111</v>
      </c>
      <c r="AI19" s="85" t="s">
        <v>111</v>
      </c>
      <c r="AJ19" s="86" t="s">
        <v>111</v>
      </c>
      <c r="AK19" s="86" t="s">
        <v>111</v>
      </c>
      <c r="AL19" s="86" t="s">
        <v>111</v>
      </c>
      <c r="AM19" s="86" t="s">
        <v>111</v>
      </c>
      <c r="AN19" s="86" t="s">
        <v>111</v>
      </c>
      <c r="AO19" s="86" t="s">
        <v>111</v>
      </c>
      <c r="AP19" s="86" t="s">
        <v>111</v>
      </c>
      <c r="AQ19" s="86" t="s">
        <v>111</v>
      </c>
      <c r="AR19" s="86" t="s">
        <v>111</v>
      </c>
      <c r="AS19" s="90"/>
      <c r="AT19" s="91" t="str">
        <f t="shared" si="0"/>
        <v>CUMPLE</v>
      </c>
      <c r="AU19" s="91" t="str">
        <f t="shared" si="1"/>
        <v>CUMPLE</v>
      </c>
      <c r="AV19" s="91" t="str">
        <f t="shared" si="2"/>
        <v>NO CUMPLE</v>
      </c>
      <c r="AW19" s="91" t="str">
        <f t="shared" si="3"/>
        <v>CUMPLE</v>
      </c>
      <c r="AX19" s="91" t="str">
        <f t="shared" si="4"/>
        <v>CUMPLE</v>
      </c>
      <c r="AY19" s="91" t="str">
        <f t="shared" si="5"/>
        <v>CUMPLE</v>
      </c>
      <c r="AZ19" s="91" t="str">
        <f t="shared" si="6"/>
        <v>CUMPLE</v>
      </c>
      <c r="BA19" s="91" t="str">
        <f t="shared" si="7"/>
        <v>CUMPLE</v>
      </c>
      <c r="BB19" s="91" t="str">
        <f t="shared" si="8"/>
        <v>NO CUMPLE</v>
      </c>
      <c r="BC19" s="94"/>
      <c r="BD19" s="79" t="s">
        <v>111</v>
      </c>
      <c r="BE19" s="79" t="s">
        <v>111</v>
      </c>
      <c r="BF19" s="79" t="s">
        <v>141</v>
      </c>
      <c r="BG19" s="79" t="s">
        <v>141</v>
      </c>
      <c r="BH19" s="79" t="s">
        <v>111</v>
      </c>
      <c r="BI19" s="79" t="s">
        <v>141</v>
      </c>
      <c r="BJ19" s="79" t="s">
        <v>111</v>
      </c>
      <c r="BK19" s="79" t="s">
        <v>141</v>
      </c>
      <c r="BL19" s="79" t="s">
        <v>141</v>
      </c>
      <c r="BM19" s="95"/>
      <c r="BN19" s="148" t="s">
        <v>111</v>
      </c>
      <c r="BO19" s="148" t="s">
        <v>111</v>
      </c>
      <c r="BP19" s="148" t="s">
        <v>141</v>
      </c>
      <c r="BQ19" s="148" t="s">
        <v>141</v>
      </c>
      <c r="BR19" s="148" t="s">
        <v>111</v>
      </c>
      <c r="BS19" s="148" t="s">
        <v>141</v>
      </c>
      <c r="BT19" s="148" t="s">
        <v>111</v>
      </c>
      <c r="BU19" s="148" t="s">
        <v>141</v>
      </c>
      <c r="BV19" s="148" t="s">
        <v>141</v>
      </c>
      <c r="BW19" s="108"/>
      <c r="BX19" s="111">
        <f t="shared" si="9"/>
        <v>1523200</v>
      </c>
      <c r="BY19" s="111">
        <f t="shared" si="10"/>
        <v>1558900</v>
      </c>
      <c r="BZ19" s="111" t="str">
        <f t="shared" si="11"/>
        <v/>
      </c>
      <c r="CA19" s="111" t="str">
        <f t="shared" si="12"/>
        <v/>
      </c>
      <c r="CB19" s="111">
        <f t="shared" si="13"/>
        <v>1751178.9473684211</v>
      </c>
      <c r="CC19" s="111" t="str">
        <f t="shared" si="14"/>
        <v/>
      </c>
      <c r="CD19" s="111">
        <f t="shared" si="15"/>
        <v>1796000</v>
      </c>
      <c r="CE19" s="111" t="str">
        <f t="shared" si="16"/>
        <v/>
      </c>
      <c r="CF19" s="111" t="str">
        <f t="shared" si="17"/>
        <v/>
      </c>
      <c r="CG19" s="113">
        <f t="shared" si="18"/>
        <v>1523200</v>
      </c>
      <c r="CH19" s="75">
        <v>61</v>
      </c>
      <c r="CI19" s="75">
        <v>61</v>
      </c>
      <c r="CJ19" s="75"/>
      <c r="CK19" s="75"/>
      <c r="CL19" s="75"/>
      <c r="CM19" s="75"/>
      <c r="CN19" s="75">
        <v>24</v>
      </c>
      <c r="CO19" s="75"/>
      <c r="CP19" s="75"/>
      <c r="CQ19" s="95"/>
      <c r="CR19" s="75">
        <f t="shared" si="19"/>
        <v>55</v>
      </c>
      <c r="CS19" s="75">
        <f t="shared" si="20"/>
        <v>55</v>
      </c>
      <c r="CT19" s="75">
        <f t="shared" si="21"/>
        <v>0</v>
      </c>
      <c r="CU19" s="75">
        <f t="shared" si="22"/>
        <v>0</v>
      </c>
      <c r="CV19" s="75">
        <f t="shared" si="23"/>
        <v>0</v>
      </c>
      <c r="CW19" s="75">
        <f t="shared" si="24"/>
        <v>0</v>
      </c>
      <c r="CX19" s="75">
        <f t="shared" si="25"/>
        <v>0</v>
      </c>
      <c r="CY19" s="75">
        <f t="shared" si="26"/>
        <v>0</v>
      </c>
      <c r="CZ19" s="75">
        <f t="shared" si="27"/>
        <v>0</v>
      </c>
      <c r="DA19" s="95"/>
      <c r="DB19" s="115">
        <f t="shared" si="28"/>
        <v>45</v>
      </c>
      <c r="DC19" s="115">
        <f t="shared" si="29"/>
        <v>43.969465648854964</v>
      </c>
      <c r="DD19" s="115" t="str">
        <f t="shared" si="30"/>
        <v/>
      </c>
      <c r="DE19" s="115" t="str">
        <f t="shared" si="31"/>
        <v/>
      </c>
      <c r="DF19" s="115">
        <f t="shared" si="32"/>
        <v>39.141630901287549</v>
      </c>
      <c r="DG19" s="115" t="str">
        <f t="shared" si="33"/>
        <v/>
      </c>
      <c r="DH19" s="115">
        <f t="shared" si="34"/>
        <v>38.16481069042316</v>
      </c>
      <c r="DI19" s="115" t="str">
        <f t="shared" si="35"/>
        <v/>
      </c>
      <c r="DJ19" s="115" t="str">
        <f t="shared" si="36"/>
        <v/>
      </c>
      <c r="DK19" s="117"/>
      <c r="DL19" s="167">
        <f t="shared" si="37"/>
        <v>100</v>
      </c>
      <c r="DM19" s="117">
        <f t="shared" si="38"/>
        <v>98.969465648854964</v>
      </c>
      <c r="DN19" s="117" t="str">
        <f t="shared" si="39"/>
        <v/>
      </c>
      <c r="DO19" s="117" t="str">
        <f t="shared" si="40"/>
        <v/>
      </c>
      <c r="DP19" s="117">
        <f t="shared" si="41"/>
        <v>39.141630901287549</v>
      </c>
      <c r="DQ19" s="117" t="str">
        <f t="shared" si="42"/>
        <v/>
      </c>
      <c r="DR19" s="117">
        <f t="shared" si="43"/>
        <v>38.16481069042316</v>
      </c>
      <c r="DS19" s="117" t="str">
        <f t="shared" si="44"/>
        <v/>
      </c>
      <c r="DT19" s="117" t="str">
        <f t="shared" si="45"/>
        <v/>
      </c>
      <c r="DU19" s="118">
        <f t="shared" si="46"/>
        <v>100</v>
      </c>
      <c r="DV19" s="21" t="str">
        <f t="shared" si="47"/>
        <v>ANALYTICA</v>
      </c>
      <c r="DW19" s="21" t="str">
        <f t="shared" si="48"/>
        <v/>
      </c>
      <c r="DX19" s="119" t="str">
        <f t="shared" si="51"/>
        <v>ANALYTICA</v>
      </c>
      <c r="DY19" s="120">
        <f t="shared" si="49"/>
        <v>1523200</v>
      </c>
      <c r="DZ19" s="120" t="str">
        <f t="shared" si="52"/>
        <v/>
      </c>
      <c r="EA19" s="120">
        <f t="shared" si="50"/>
        <v>1523200</v>
      </c>
    </row>
    <row r="20" spans="1:132" ht="31.5" hidden="1" x14ac:dyDescent="0.15">
      <c r="A20" s="166">
        <v>10</v>
      </c>
      <c r="B20" s="143" t="s">
        <v>130</v>
      </c>
      <c r="C20" s="143" t="s">
        <v>171</v>
      </c>
      <c r="D20" s="143" t="s">
        <v>131</v>
      </c>
      <c r="E20" s="143" t="s">
        <v>172</v>
      </c>
      <c r="F20" s="143">
        <v>15</v>
      </c>
      <c r="G20" s="156">
        <v>136341994.94999999</v>
      </c>
      <c r="H20" s="158" t="s">
        <v>141</v>
      </c>
      <c r="I20" s="158">
        <v>133339500</v>
      </c>
      <c r="J20" s="158">
        <v>239350650</v>
      </c>
      <c r="K20" s="74" t="s">
        <v>141</v>
      </c>
      <c r="L20" s="157">
        <v>124704562.5</v>
      </c>
      <c r="M20" s="157">
        <v>132250650</v>
      </c>
      <c r="N20" s="157" t="s">
        <v>141</v>
      </c>
      <c r="O20" s="74" t="s">
        <v>141</v>
      </c>
      <c r="P20" s="74" t="s">
        <v>141</v>
      </c>
      <c r="Q20" s="97"/>
      <c r="R20" s="84" t="s">
        <v>111</v>
      </c>
      <c r="S20" s="84" t="s">
        <v>111</v>
      </c>
      <c r="T20" s="84" t="s">
        <v>115</v>
      </c>
      <c r="U20" s="84" t="s">
        <v>111</v>
      </c>
      <c r="V20" s="84" t="s">
        <v>111</v>
      </c>
      <c r="W20" s="84" t="s">
        <v>111</v>
      </c>
      <c r="X20" s="84" t="s">
        <v>111</v>
      </c>
      <c r="Y20" s="84" t="s">
        <v>111</v>
      </c>
      <c r="Z20" s="84" t="s">
        <v>115</v>
      </c>
      <c r="AA20" s="85" t="s">
        <v>111</v>
      </c>
      <c r="AB20" s="85" t="s">
        <v>111</v>
      </c>
      <c r="AC20" s="85" t="s">
        <v>115</v>
      </c>
      <c r="AD20" s="85" t="s">
        <v>111</v>
      </c>
      <c r="AE20" s="85" t="s">
        <v>111</v>
      </c>
      <c r="AF20" s="85" t="s">
        <v>111</v>
      </c>
      <c r="AG20" s="85" t="s">
        <v>111</v>
      </c>
      <c r="AH20" s="85" t="s">
        <v>111</v>
      </c>
      <c r="AI20" s="85" t="s">
        <v>111</v>
      </c>
      <c r="AJ20" s="86" t="s">
        <v>111</v>
      </c>
      <c r="AK20" s="86" t="s">
        <v>111</v>
      </c>
      <c r="AL20" s="86" t="s">
        <v>111</v>
      </c>
      <c r="AM20" s="86" t="s">
        <v>111</v>
      </c>
      <c r="AN20" s="86" t="s">
        <v>111</v>
      </c>
      <c r="AO20" s="86" t="s">
        <v>111</v>
      </c>
      <c r="AP20" s="86" t="s">
        <v>111</v>
      </c>
      <c r="AQ20" s="86" t="s">
        <v>111</v>
      </c>
      <c r="AR20" s="86" t="s">
        <v>111</v>
      </c>
      <c r="AS20" s="90"/>
      <c r="AT20" s="91" t="str">
        <f t="shared" si="0"/>
        <v>CUMPLE</v>
      </c>
      <c r="AU20" s="91" t="str">
        <f t="shared" si="1"/>
        <v>CUMPLE</v>
      </c>
      <c r="AV20" s="91" t="str">
        <f t="shared" si="2"/>
        <v>NO CUMPLE</v>
      </c>
      <c r="AW20" s="91" t="str">
        <f t="shared" si="3"/>
        <v>CUMPLE</v>
      </c>
      <c r="AX20" s="91" t="str">
        <f t="shared" si="4"/>
        <v>CUMPLE</v>
      </c>
      <c r="AY20" s="91" t="str">
        <f t="shared" si="5"/>
        <v>CUMPLE</v>
      </c>
      <c r="AZ20" s="91" t="str">
        <f t="shared" si="6"/>
        <v>CUMPLE</v>
      </c>
      <c r="BA20" s="91" t="str">
        <f t="shared" si="7"/>
        <v>CUMPLE</v>
      </c>
      <c r="BB20" s="91" t="str">
        <f t="shared" si="8"/>
        <v>NO CUMPLE</v>
      </c>
      <c r="BC20" s="94"/>
      <c r="BD20" s="79" t="s">
        <v>141</v>
      </c>
      <c r="BE20" s="79" t="s">
        <v>111</v>
      </c>
      <c r="BF20" s="79" t="s">
        <v>115</v>
      </c>
      <c r="BG20" s="79" t="s">
        <v>141</v>
      </c>
      <c r="BH20" s="79" t="s">
        <v>115</v>
      </c>
      <c r="BI20" s="79" t="s">
        <v>111</v>
      </c>
      <c r="BJ20" s="79" t="s">
        <v>141</v>
      </c>
      <c r="BK20" s="79" t="s">
        <v>141</v>
      </c>
      <c r="BL20" s="79" t="s">
        <v>141</v>
      </c>
      <c r="BM20" s="95"/>
      <c r="BN20" s="148" t="s">
        <v>141</v>
      </c>
      <c r="BO20" s="153" t="s">
        <v>115</v>
      </c>
      <c r="BP20" s="153" t="s">
        <v>115</v>
      </c>
      <c r="BQ20" s="148" t="s">
        <v>141</v>
      </c>
      <c r="BR20" s="153" t="s">
        <v>115</v>
      </c>
      <c r="BS20" s="148" t="s">
        <v>111</v>
      </c>
      <c r="BT20" s="148" t="s">
        <v>141</v>
      </c>
      <c r="BU20" s="148" t="s">
        <v>141</v>
      </c>
      <c r="BV20" s="148" t="s">
        <v>141</v>
      </c>
      <c r="BW20" s="108"/>
      <c r="BX20" s="111" t="str">
        <f t="shared" si="9"/>
        <v/>
      </c>
      <c r="BY20" s="111" t="str">
        <f t="shared" si="10"/>
        <v/>
      </c>
      <c r="BZ20" s="111" t="str">
        <f t="shared" si="11"/>
        <v/>
      </c>
      <c r="CA20" s="111" t="str">
        <f t="shared" si="12"/>
        <v/>
      </c>
      <c r="CB20" s="111" t="str">
        <f t="shared" si="13"/>
        <v/>
      </c>
      <c r="CC20" s="111">
        <f t="shared" si="14"/>
        <v>132250650</v>
      </c>
      <c r="CD20" s="111" t="str">
        <f t="shared" si="15"/>
        <v/>
      </c>
      <c r="CE20" s="111" t="str">
        <f t="shared" si="16"/>
        <v/>
      </c>
      <c r="CF20" s="111" t="str">
        <f t="shared" si="17"/>
        <v/>
      </c>
      <c r="CG20" s="113">
        <f t="shared" si="18"/>
        <v>132250650</v>
      </c>
      <c r="CH20" s="75"/>
      <c r="CI20" s="75">
        <v>61</v>
      </c>
      <c r="CJ20" s="75"/>
      <c r="CK20" s="75"/>
      <c r="CL20" s="75"/>
      <c r="CM20" s="75">
        <v>72</v>
      </c>
      <c r="CN20" s="75"/>
      <c r="CO20" s="75"/>
      <c r="CP20" s="75"/>
      <c r="CQ20" s="95"/>
      <c r="CR20" s="75">
        <f t="shared" si="19"/>
        <v>0</v>
      </c>
      <c r="CS20" s="75">
        <f t="shared" si="20"/>
        <v>55</v>
      </c>
      <c r="CT20" s="75">
        <f t="shared" si="21"/>
        <v>0</v>
      </c>
      <c r="CU20" s="75">
        <f t="shared" si="22"/>
        <v>0</v>
      </c>
      <c r="CV20" s="75">
        <f t="shared" si="23"/>
        <v>0</v>
      </c>
      <c r="CW20" s="75">
        <f t="shared" si="24"/>
        <v>55</v>
      </c>
      <c r="CX20" s="75">
        <f t="shared" si="25"/>
        <v>0</v>
      </c>
      <c r="CY20" s="75">
        <f t="shared" si="26"/>
        <v>0</v>
      </c>
      <c r="CZ20" s="75">
        <f t="shared" si="27"/>
        <v>0</v>
      </c>
      <c r="DA20" s="95"/>
      <c r="DB20" s="115" t="str">
        <f t="shared" si="28"/>
        <v/>
      </c>
      <c r="DC20" s="115" t="str">
        <f t="shared" si="29"/>
        <v/>
      </c>
      <c r="DD20" s="115" t="str">
        <f t="shared" si="30"/>
        <v/>
      </c>
      <c r="DE20" s="115" t="str">
        <f t="shared" si="31"/>
        <v/>
      </c>
      <c r="DF20" s="115" t="str">
        <f t="shared" si="32"/>
        <v/>
      </c>
      <c r="DG20" s="115">
        <f t="shared" si="33"/>
        <v>45</v>
      </c>
      <c r="DH20" s="115" t="str">
        <f t="shared" si="34"/>
        <v/>
      </c>
      <c r="DI20" s="115" t="str">
        <f t="shared" si="35"/>
        <v/>
      </c>
      <c r="DJ20" s="115" t="str">
        <f t="shared" si="36"/>
        <v/>
      </c>
      <c r="DK20" s="117"/>
      <c r="DL20" s="117" t="str">
        <f t="shared" si="37"/>
        <v/>
      </c>
      <c r="DM20" s="117" t="str">
        <f t="shared" si="38"/>
        <v/>
      </c>
      <c r="DN20" s="117" t="str">
        <f t="shared" si="39"/>
        <v/>
      </c>
      <c r="DO20" s="117" t="str">
        <f t="shared" si="40"/>
        <v/>
      </c>
      <c r="DP20" s="117" t="str">
        <f t="shared" si="41"/>
        <v/>
      </c>
      <c r="DQ20" s="117">
        <f t="shared" si="42"/>
        <v>100</v>
      </c>
      <c r="DR20" s="117" t="str">
        <f t="shared" si="43"/>
        <v/>
      </c>
      <c r="DS20" s="117" t="str">
        <f t="shared" si="44"/>
        <v/>
      </c>
      <c r="DT20" s="117" t="str">
        <f t="shared" si="45"/>
        <v/>
      </c>
      <c r="DU20" s="118">
        <f t="shared" si="46"/>
        <v>100</v>
      </c>
      <c r="DV20" s="21" t="str">
        <f t="shared" si="47"/>
        <v>OFIBOD S.A.S</v>
      </c>
      <c r="DW20" s="21" t="str">
        <f t="shared" si="48"/>
        <v/>
      </c>
      <c r="DX20" s="119" t="str">
        <f t="shared" si="51"/>
        <v>OFIBOD S.A.S</v>
      </c>
      <c r="DY20" s="120">
        <f t="shared" si="49"/>
        <v>132250650</v>
      </c>
      <c r="DZ20" s="120" t="str">
        <f t="shared" si="52"/>
        <v/>
      </c>
      <c r="EA20" s="120">
        <f t="shared" si="50"/>
        <v>132250650</v>
      </c>
    </row>
    <row r="21" spans="1:132" ht="16.5" hidden="1" x14ac:dyDescent="0.15">
      <c r="A21" s="143">
        <v>11</v>
      </c>
      <c r="B21" s="144" t="s">
        <v>130</v>
      </c>
      <c r="C21" s="144" t="s">
        <v>173</v>
      </c>
      <c r="D21" s="144" t="s">
        <v>131</v>
      </c>
      <c r="E21" s="144" t="s">
        <v>174</v>
      </c>
      <c r="F21" s="144">
        <v>2</v>
      </c>
      <c r="G21" s="155">
        <v>5193452.74</v>
      </c>
      <c r="H21" s="158" t="s">
        <v>141</v>
      </c>
      <c r="I21" s="158">
        <v>2356200</v>
      </c>
      <c r="J21" s="158">
        <v>13968220</v>
      </c>
      <c r="K21" s="74" t="s">
        <v>141</v>
      </c>
      <c r="L21" s="157">
        <v>4908419.444444444</v>
      </c>
      <c r="M21" s="157">
        <v>4671940</v>
      </c>
      <c r="N21" s="157">
        <v>4054000.0000000005</v>
      </c>
      <c r="O21" s="157">
        <v>4674105.8</v>
      </c>
      <c r="P21" s="74" t="s">
        <v>141</v>
      </c>
      <c r="Q21" s="97"/>
      <c r="R21" s="84" t="s">
        <v>111</v>
      </c>
      <c r="S21" s="84" t="s">
        <v>111</v>
      </c>
      <c r="T21" s="84" t="s">
        <v>115</v>
      </c>
      <c r="U21" s="84" t="s">
        <v>111</v>
      </c>
      <c r="V21" s="84" t="s">
        <v>111</v>
      </c>
      <c r="W21" s="84" t="s">
        <v>111</v>
      </c>
      <c r="X21" s="84" t="s">
        <v>111</v>
      </c>
      <c r="Y21" s="84" t="s">
        <v>111</v>
      </c>
      <c r="Z21" s="84" t="s">
        <v>115</v>
      </c>
      <c r="AA21" s="85" t="s">
        <v>111</v>
      </c>
      <c r="AB21" s="85" t="s">
        <v>111</v>
      </c>
      <c r="AC21" s="85" t="s">
        <v>115</v>
      </c>
      <c r="AD21" s="85" t="s">
        <v>111</v>
      </c>
      <c r="AE21" s="85" t="s">
        <v>111</v>
      </c>
      <c r="AF21" s="85" t="s">
        <v>111</v>
      </c>
      <c r="AG21" s="85" t="s">
        <v>111</v>
      </c>
      <c r="AH21" s="85" t="s">
        <v>111</v>
      </c>
      <c r="AI21" s="85" t="s">
        <v>111</v>
      </c>
      <c r="AJ21" s="86" t="s">
        <v>111</v>
      </c>
      <c r="AK21" s="86" t="s">
        <v>111</v>
      </c>
      <c r="AL21" s="86" t="s">
        <v>111</v>
      </c>
      <c r="AM21" s="86" t="s">
        <v>111</v>
      </c>
      <c r="AN21" s="86" t="s">
        <v>111</v>
      </c>
      <c r="AO21" s="86" t="s">
        <v>111</v>
      </c>
      <c r="AP21" s="86" t="s">
        <v>111</v>
      </c>
      <c r="AQ21" s="86" t="s">
        <v>111</v>
      </c>
      <c r="AR21" s="86" t="s">
        <v>111</v>
      </c>
      <c r="AS21" s="90"/>
      <c r="AT21" s="91" t="str">
        <f t="shared" si="0"/>
        <v>CUMPLE</v>
      </c>
      <c r="AU21" s="91" t="str">
        <f t="shared" si="1"/>
        <v>CUMPLE</v>
      </c>
      <c r="AV21" s="91" t="str">
        <f t="shared" si="2"/>
        <v>NO CUMPLE</v>
      </c>
      <c r="AW21" s="91" t="str">
        <f t="shared" si="3"/>
        <v>CUMPLE</v>
      </c>
      <c r="AX21" s="91" t="str">
        <f t="shared" si="4"/>
        <v>CUMPLE</v>
      </c>
      <c r="AY21" s="91" t="str">
        <f t="shared" si="5"/>
        <v>CUMPLE</v>
      </c>
      <c r="AZ21" s="91" t="str">
        <f t="shared" si="6"/>
        <v>CUMPLE</v>
      </c>
      <c r="BA21" s="91" t="str">
        <f t="shared" si="7"/>
        <v>CUMPLE</v>
      </c>
      <c r="BB21" s="91" t="str">
        <f t="shared" si="8"/>
        <v>NO CUMPLE</v>
      </c>
      <c r="BC21" s="94"/>
      <c r="BD21" s="79" t="s">
        <v>141</v>
      </c>
      <c r="BE21" s="79" t="s">
        <v>111</v>
      </c>
      <c r="BF21" s="79" t="s">
        <v>115</v>
      </c>
      <c r="BG21" s="79" t="s">
        <v>141</v>
      </c>
      <c r="BH21" s="79" t="s">
        <v>115</v>
      </c>
      <c r="BI21" s="79" t="s">
        <v>111</v>
      </c>
      <c r="BJ21" s="79" t="s">
        <v>115</v>
      </c>
      <c r="BK21" s="79" t="s">
        <v>115</v>
      </c>
      <c r="BL21" s="79" t="s">
        <v>141</v>
      </c>
      <c r="BM21" s="95"/>
      <c r="BN21" s="148" t="s">
        <v>141</v>
      </c>
      <c r="BO21" s="153" t="s">
        <v>111</v>
      </c>
      <c r="BP21" s="153" t="s">
        <v>115</v>
      </c>
      <c r="BQ21" s="148" t="s">
        <v>141</v>
      </c>
      <c r="BR21" s="152" t="s">
        <v>111</v>
      </c>
      <c r="BS21" s="153" t="s">
        <v>115</v>
      </c>
      <c r="BT21" s="152" t="s">
        <v>111</v>
      </c>
      <c r="BU21" s="152" t="s">
        <v>111</v>
      </c>
      <c r="BV21" s="148" t="s">
        <v>141</v>
      </c>
      <c r="BW21" s="108"/>
      <c r="BX21" s="111" t="str">
        <f t="shared" si="9"/>
        <v/>
      </c>
      <c r="BY21" s="111">
        <f t="shared" si="10"/>
        <v>2356200</v>
      </c>
      <c r="BZ21" s="111" t="str">
        <f t="shared" si="11"/>
        <v/>
      </c>
      <c r="CA21" s="111" t="str">
        <f t="shared" si="12"/>
        <v/>
      </c>
      <c r="CB21" s="111" t="str">
        <f t="shared" si="13"/>
        <v/>
      </c>
      <c r="CC21" s="111" t="str">
        <f t="shared" si="14"/>
        <v/>
      </c>
      <c r="CD21" s="111" t="str">
        <f t="shared" si="15"/>
        <v/>
      </c>
      <c r="CE21" s="111" t="str">
        <f t="shared" si="16"/>
        <v/>
      </c>
      <c r="CF21" s="111" t="str">
        <f t="shared" si="17"/>
        <v/>
      </c>
      <c r="CG21" s="113">
        <f t="shared" si="18"/>
        <v>2356200</v>
      </c>
      <c r="CH21" s="75"/>
      <c r="CI21" s="75">
        <v>61</v>
      </c>
      <c r="CJ21" s="75">
        <v>24</v>
      </c>
      <c r="CK21" s="75"/>
      <c r="CL21" s="75"/>
      <c r="CM21" s="75">
        <v>72</v>
      </c>
      <c r="CN21" s="75">
        <v>24</v>
      </c>
      <c r="CO21" s="75">
        <v>61</v>
      </c>
      <c r="CP21" s="75"/>
      <c r="CQ21" s="95"/>
      <c r="CR21" s="75">
        <f t="shared" si="19"/>
        <v>0</v>
      </c>
      <c r="CS21" s="75">
        <f t="shared" si="20"/>
        <v>55</v>
      </c>
      <c r="CT21" s="75">
        <f t="shared" si="21"/>
        <v>0</v>
      </c>
      <c r="CU21" s="75">
        <f t="shared" si="22"/>
        <v>0</v>
      </c>
      <c r="CV21" s="75">
        <f t="shared" si="23"/>
        <v>0</v>
      </c>
      <c r="CW21" s="75">
        <f t="shared" si="24"/>
        <v>55</v>
      </c>
      <c r="CX21" s="75">
        <f t="shared" si="25"/>
        <v>0</v>
      </c>
      <c r="CY21" s="75">
        <f t="shared" si="26"/>
        <v>55</v>
      </c>
      <c r="CZ21" s="75">
        <f t="shared" si="27"/>
        <v>0</v>
      </c>
      <c r="DA21" s="95"/>
      <c r="DB21" s="115" t="str">
        <f t="shared" si="28"/>
        <v/>
      </c>
      <c r="DC21" s="115">
        <f t="shared" si="29"/>
        <v>45</v>
      </c>
      <c r="DD21" s="115" t="str">
        <f t="shared" si="30"/>
        <v/>
      </c>
      <c r="DE21" s="115" t="str">
        <f t="shared" si="31"/>
        <v/>
      </c>
      <c r="DF21" s="115" t="str">
        <f t="shared" si="32"/>
        <v/>
      </c>
      <c r="DG21" s="115" t="str">
        <f t="shared" si="33"/>
        <v/>
      </c>
      <c r="DH21" s="115" t="str">
        <f t="shared" si="34"/>
        <v/>
      </c>
      <c r="DI21" s="115" t="str">
        <f t="shared" si="35"/>
        <v/>
      </c>
      <c r="DJ21" s="115" t="str">
        <f t="shared" si="36"/>
        <v/>
      </c>
      <c r="DK21" s="117"/>
      <c r="DL21" s="117" t="str">
        <f t="shared" si="37"/>
        <v/>
      </c>
      <c r="DM21" s="167">
        <f t="shared" si="38"/>
        <v>100</v>
      </c>
      <c r="DN21" s="117" t="str">
        <f t="shared" si="39"/>
        <v/>
      </c>
      <c r="DO21" s="117" t="str">
        <f t="shared" si="40"/>
        <v/>
      </c>
      <c r="DP21" s="117" t="str">
        <f t="shared" si="41"/>
        <v/>
      </c>
      <c r="DQ21" s="117" t="str">
        <f t="shared" si="42"/>
        <v/>
      </c>
      <c r="DR21" s="117" t="str">
        <f t="shared" si="43"/>
        <v/>
      </c>
      <c r="DS21" s="117" t="str">
        <f t="shared" si="44"/>
        <v/>
      </c>
      <c r="DT21" s="117" t="str">
        <f t="shared" si="45"/>
        <v/>
      </c>
      <c r="DU21" s="118">
        <f t="shared" si="46"/>
        <v>100</v>
      </c>
      <c r="DV21" s="21" t="str">
        <f t="shared" si="47"/>
        <v>ANDIVISION  S.A.S</v>
      </c>
      <c r="DW21" s="21" t="str">
        <f t="shared" si="48"/>
        <v/>
      </c>
      <c r="DX21" s="119" t="str">
        <f t="shared" si="51"/>
        <v>ANDIVISION  S.A.S</v>
      </c>
      <c r="DY21" s="120">
        <f t="shared" si="49"/>
        <v>2356200</v>
      </c>
      <c r="DZ21" s="120" t="str">
        <f t="shared" si="52"/>
        <v/>
      </c>
      <c r="EA21" s="120">
        <f t="shared" si="50"/>
        <v>2356200</v>
      </c>
    </row>
    <row r="22" spans="1:132" ht="21" hidden="1" x14ac:dyDescent="0.15">
      <c r="A22" s="143">
        <v>12</v>
      </c>
      <c r="B22" s="144" t="s">
        <v>130</v>
      </c>
      <c r="C22" s="144" t="s">
        <v>133</v>
      </c>
      <c r="D22" s="144" t="s">
        <v>131</v>
      </c>
      <c r="E22" s="144" t="s">
        <v>175</v>
      </c>
      <c r="F22" s="144">
        <v>2</v>
      </c>
      <c r="G22" s="155">
        <v>24465666.960000001</v>
      </c>
      <c r="H22" s="158" t="s">
        <v>141</v>
      </c>
      <c r="I22" s="158">
        <v>24157000</v>
      </c>
      <c r="J22" s="158">
        <v>31059000</v>
      </c>
      <c r="K22" s="74" t="s">
        <v>141</v>
      </c>
      <c r="L22" s="157">
        <v>24465667</v>
      </c>
      <c r="M22" s="157">
        <v>22015000</v>
      </c>
      <c r="N22" s="157">
        <v>23766000</v>
      </c>
      <c r="O22" s="157">
        <v>22019098.359999999</v>
      </c>
      <c r="P22" s="74" t="s">
        <v>141</v>
      </c>
      <c r="Q22" s="97"/>
      <c r="R22" s="84" t="s">
        <v>111</v>
      </c>
      <c r="S22" s="84" t="s">
        <v>111</v>
      </c>
      <c r="T22" s="84" t="s">
        <v>115</v>
      </c>
      <c r="U22" s="84" t="s">
        <v>111</v>
      </c>
      <c r="V22" s="84" t="s">
        <v>111</v>
      </c>
      <c r="W22" s="84" t="s">
        <v>111</v>
      </c>
      <c r="X22" s="84" t="s">
        <v>111</v>
      </c>
      <c r="Y22" s="84" t="s">
        <v>111</v>
      </c>
      <c r="Z22" s="84" t="s">
        <v>115</v>
      </c>
      <c r="AA22" s="85" t="s">
        <v>111</v>
      </c>
      <c r="AB22" s="85" t="s">
        <v>111</v>
      </c>
      <c r="AC22" s="85" t="s">
        <v>115</v>
      </c>
      <c r="AD22" s="85" t="s">
        <v>111</v>
      </c>
      <c r="AE22" s="85" t="s">
        <v>111</v>
      </c>
      <c r="AF22" s="85" t="s">
        <v>111</v>
      </c>
      <c r="AG22" s="85" t="s">
        <v>111</v>
      </c>
      <c r="AH22" s="85" t="s">
        <v>111</v>
      </c>
      <c r="AI22" s="85" t="s">
        <v>111</v>
      </c>
      <c r="AJ22" s="86" t="s">
        <v>111</v>
      </c>
      <c r="AK22" s="86" t="s">
        <v>111</v>
      </c>
      <c r="AL22" s="86" t="s">
        <v>111</v>
      </c>
      <c r="AM22" s="86" t="s">
        <v>111</v>
      </c>
      <c r="AN22" s="86" t="s">
        <v>111</v>
      </c>
      <c r="AO22" s="86" t="s">
        <v>111</v>
      </c>
      <c r="AP22" s="86" t="s">
        <v>111</v>
      </c>
      <c r="AQ22" s="86" t="s">
        <v>111</v>
      </c>
      <c r="AR22" s="86" t="s">
        <v>111</v>
      </c>
      <c r="AS22" s="90"/>
      <c r="AT22" s="91" t="str">
        <f t="shared" si="0"/>
        <v>CUMPLE</v>
      </c>
      <c r="AU22" s="91" t="str">
        <f t="shared" si="1"/>
        <v>CUMPLE</v>
      </c>
      <c r="AV22" s="91" t="str">
        <f t="shared" si="2"/>
        <v>NO CUMPLE</v>
      </c>
      <c r="AW22" s="91" t="str">
        <f t="shared" si="3"/>
        <v>CUMPLE</v>
      </c>
      <c r="AX22" s="91" t="str">
        <f t="shared" si="4"/>
        <v>CUMPLE</v>
      </c>
      <c r="AY22" s="91" t="str">
        <f t="shared" si="5"/>
        <v>CUMPLE</v>
      </c>
      <c r="AZ22" s="91" t="str">
        <f t="shared" si="6"/>
        <v>CUMPLE</v>
      </c>
      <c r="BA22" s="91" t="str">
        <f t="shared" si="7"/>
        <v>CUMPLE</v>
      </c>
      <c r="BB22" s="91" t="str">
        <f t="shared" si="8"/>
        <v>NO CUMPLE</v>
      </c>
      <c r="BC22" s="94"/>
      <c r="BD22" s="79" t="s">
        <v>141</v>
      </c>
      <c r="BE22" s="79" t="s">
        <v>111</v>
      </c>
      <c r="BF22" s="79" t="s">
        <v>115</v>
      </c>
      <c r="BG22" s="79" t="s">
        <v>141</v>
      </c>
      <c r="BH22" s="79" t="s">
        <v>111</v>
      </c>
      <c r="BI22" s="79" t="s">
        <v>111</v>
      </c>
      <c r="BJ22" s="79" t="s">
        <v>111</v>
      </c>
      <c r="BK22" s="79" t="s">
        <v>115</v>
      </c>
      <c r="BL22" s="79" t="s">
        <v>141</v>
      </c>
      <c r="BM22" s="95"/>
      <c r="BN22" s="148" t="s">
        <v>141</v>
      </c>
      <c r="BO22" s="152" t="s">
        <v>111</v>
      </c>
      <c r="BP22" s="153" t="s">
        <v>115</v>
      </c>
      <c r="BQ22" s="148" t="s">
        <v>141</v>
      </c>
      <c r="BR22" s="152" t="s">
        <v>111</v>
      </c>
      <c r="BS22" s="152" t="s">
        <v>111</v>
      </c>
      <c r="BT22" s="152" t="s">
        <v>111</v>
      </c>
      <c r="BU22" s="152" t="s">
        <v>111</v>
      </c>
      <c r="BV22" s="148" t="s">
        <v>141</v>
      </c>
      <c r="BW22" s="94"/>
      <c r="BX22" s="111" t="str">
        <f t="shared" si="9"/>
        <v/>
      </c>
      <c r="BY22" s="111">
        <f t="shared" si="10"/>
        <v>24157000</v>
      </c>
      <c r="BZ22" s="111" t="str">
        <f t="shared" si="11"/>
        <v/>
      </c>
      <c r="CA22" s="111" t="str">
        <f t="shared" si="12"/>
        <v/>
      </c>
      <c r="CB22" s="111">
        <f t="shared" si="13"/>
        <v>24465667</v>
      </c>
      <c r="CC22" s="111">
        <f t="shared" si="14"/>
        <v>22015000</v>
      </c>
      <c r="CD22" s="111">
        <f t="shared" si="15"/>
        <v>23766000</v>
      </c>
      <c r="CE22" s="111" t="str">
        <f t="shared" si="16"/>
        <v/>
      </c>
      <c r="CF22" s="111" t="str">
        <f t="shared" si="17"/>
        <v/>
      </c>
      <c r="CG22" s="113">
        <f t="shared" si="18"/>
        <v>22015000</v>
      </c>
      <c r="CH22" s="75"/>
      <c r="CI22" s="75">
        <v>61</v>
      </c>
      <c r="CJ22" s="75">
        <v>24</v>
      </c>
      <c r="CK22" s="75"/>
      <c r="CL22" s="75"/>
      <c r="CM22" s="75">
        <v>72</v>
      </c>
      <c r="CN22" s="75">
        <v>24</v>
      </c>
      <c r="CO22" s="75">
        <v>61</v>
      </c>
      <c r="CP22" s="75"/>
      <c r="CQ22" s="95"/>
      <c r="CR22" s="75">
        <f t="shared" si="19"/>
        <v>0</v>
      </c>
      <c r="CS22" s="75">
        <f t="shared" si="20"/>
        <v>55</v>
      </c>
      <c r="CT22" s="75">
        <f t="shared" si="21"/>
        <v>0</v>
      </c>
      <c r="CU22" s="75">
        <f t="shared" si="22"/>
        <v>0</v>
      </c>
      <c r="CV22" s="75">
        <f t="shared" si="23"/>
        <v>0</v>
      </c>
      <c r="CW22" s="75">
        <f t="shared" si="24"/>
        <v>55</v>
      </c>
      <c r="CX22" s="75">
        <f t="shared" si="25"/>
        <v>0</v>
      </c>
      <c r="CY22" s="75">
        <f t="shared" si="26"/>
        <v>55</v>
      </c>
      <c r="CZ22" s="75">
        <f t="shared" si="27"/>
        <v>0</v>
      </c>
      <c r="DA22" s="95"/>
      <c r="DB22" s="115" t="str">
        <f t="shared" si="28"/>
        <v/>
      </c>
      <c r="DC22" s="115">
        <f t="shared" si="29"/>
        <v>41.009852216748769</v>
      </c>
      <c r="DD22" s="115" t="str">
        <f t="shared" si="30"/>
        <v/>
      </c>
      <c r="DE22" s="115" t="str">
        <f t="shared" si="31"/>
        <v/>
      </c>
      <c r="DF22" s="115">
        <f t="shared" si="32"/>
        <v>40.492458268151857</v>
      </c>
      <c r="DG22" s="115">
        <f t="shared" si="33"/>
        <v>45</v>
      </c>
      <c r="DH22" s="115">
        <f t="shared" si="34"/>
        <v>41.684549356223179</v>
      </c>
      <c r="DI22" s="115" t="str">
        <f t="shared" si="35"/>
        <v/>
      </c>
      <c r="DJ22" s="115" t="str">
        <f t="shared" si="36"/>
        <v/>
      </c>
      <c r="DK22" s="117"/>
      <c r="DL22" s="117" t="str">
        <f t="shared" si="37"/>
        <v/>
      </c>
      <c r="DM22" s="117">
        <f t="shared" si="38"/>
        <v>96.009852216748769</v>
      </c>
      <c r="DN22" s="117" t="str">
        <f t="shared" si="39"/>
        <v/>
      </c>
      <c r="DO22" s="117" t="str">
        <f t="shared" si="40"/>
        <v/>
      </c>
      <c r="DP22" s="117">
        <f t="shared" si="41"/>
        <v>40.492458268151857</v>
      </c>
      <c r="DQ22" s="167">
        <f t="shared" si="42"/>
        <v>100</v>
      </c>
      <c r="DR22" s="117">
        <f t="shared" si="43"/>
        <v>41.684549356223179</v>
      </c>
      <c r="DS22" s="117" t="str">
        <f t="shared" si="44"/>
        <v/>
      </c>
      <c r="DT22" s="117" t="str">
        <f t="shared" si="45"/>
        <v/>
      </c>
      <c r="DU22" s="118">
        <f t="shared" si="46"/>
        <v>100</v>
      </c>
      <c r="DV22" s="21" t="str">
        <f t="shared" si="47"/>
        <v>OFIBOD S.A.S</v>
      </c>
      <c r="DW22" s="21" t="str">
        <f t="shared" si="48"/>
        <v/>
      </c>
      <c r="DX22" s="119" t="str">
        <f t="shared" si="51"/>
        <v>OFIBOD S.A.S</v>
      </c>
      <c r="DY22" s="120">
        <f t="shared" si="49"/>
        <v>22015000</v>
      </c>
      <c r="DZ22" s="120" t="str">
        <f t="shared" si="52"/>
        <v/>
      </c>
      <c r="EA22" s="120">
        <f t="shared" si="50"/>
        <v>22015000</v>
      </c>
    </row>
    <row r="23" spans="1:132" ht="31.5" hidden="1" x14ac:dyDescent="0.15">
      <c r="A23" s="166">
        <v>13</v>
      </c>
      <c r="B23" s="144" t="s">
        <v>130</v>
      </c>
      <c r="C23" s="144" t="s">
        <v>133</v>
      </c>
      <c r="D23" s="144" t="s">
        <v>131</v>
      </c>
      <c r="E23" s="144" t="s">
        <v>176</v>
      </c>
      <c r="F23" s="144">
        <v>2</v>
      </c>
      <c r="G23" s="155">
        <v>7116000.0800000001</v>
      </c>
      <c r="H23" s="158">
        <v>11738160</v>
      </c>
      <c r="I23" s="158">
        <v>5545400</v>
      </c>
      <c r="J23" s="158">
        <v>8508500</v>
      </c>
      <c r="K23" s="74" t="s">
        <v>141</v>
      </c>
      <c r="L23" s="157">
        <v>5730246.666666666</v>
      </c>
      <c r="M23" s="157" t="s">
        <v>141</v>
      </c>
      <c r="N23" s="157">
        <v>6936000.0000000009</v>
      </c>
      <c r="O23" s="157">
        <v>6404399.1200000001</v>
      </c>
      <c r="P23" s="74" t="s">
        <v>141</v>
      </c>
      <c r="Q23" s="96"/>
      <c r="R23" s="84" t="s">
        <v>111</v>
      </c>
      <c r="S23" s="84" t="s">
        <v>111</v>
      </c>
      <c r="T23" s="84" t="s">
        <v>115</v>
      </c>
      <c r="U23" s="84" t="s">
        <v>111</v>
      </c>
      <c r="V23" s="84" t="s">
        <v>111</v>
      </c>
      <c r="W23" s="84" t="s">
        <v>111</v>
      </c>
      <c r="X23" s="84" t="s">
        <v>111</v>
      </c>
      <c r="Y23" s="84" t="s">
        <v>111</v>
      </c>
      <c r="Z23" s="84" t="s">
        <v>115</v>
      </c>
      <c r="AA23" s="85" t="s">
        <v>111</v>
      </c>
      <c r="AB23" s="85" t="s">
        <v>111</v>
      </c>
      <c r="AC23" s="85" t="s">
        <v>115</v>
      </c>
      <c r="AD23" s="85" t="s">
        <v>111</v>
      </c>
      <c r="AE23" s="85" t="s">
        <v>111</v>
      </c>
      <c r="AF23" s="85" t="s">
        <v>111</v>
      </c>
      <c r="AG23" s="85" t="s">
        <v>111</v>
      </c>
      <c r="AH23" s="85" t="s">
        <v>111</v>
      </c>
      <c r="AI23" s="85" t="s">
        <v>111</v>
      </c>
      <c r="AJ23" s="86" t="s">
        <v>111</v>
      </c>
      <c r="AK23" s="86" t="s">
        <v>111</v>
      </c>
      <c r="AL23" s="86" t="s">
        <v>111</v>
      </c>
      <c r="AM23" s="86" t="s">
        <v>111</v>
      </c>
      <c r="AN23" s="86" t="s">
        <v>111</v>
      </c>
      <c r="AO23" s="86" t="s">
        <v>111</v>
      </c>
      <c r="AP23" s="86" t="s">
        <v>111</v>
      </c>
      <c r="AQ23" s="86" t="s">
        <v>111</v>
      </c>
      <c r="AR23" s="86" t="s">
        <v>111</v>
      </c>
      <c r="AS23" s="90"/>
      <c r="AT23" s="91" t="str">
        <f t="shared" si="0"/>
        <v>CUMPLE</v>
      </c>
      <c r="AU23" s="91" t="str">
        <f t="shared" si="1"/>
        <v>CUMPLE</v>
      </c>
      <c r="AV23" s="91" t="str">
        <f t="shared" si="2"/>
        <v>NO CUMPLE</v>
      </c>
      <c r="AW23" s="91" t="str">
        <f t="shared" si="3"/>
        <v>CUMPLE</v>
      </c>
      <c r="AX23" s="91" t="str">
        <f t="shared" si="4"/>
        <v>CUMPLE</v>
      </c>
      <c r="AY23" s="91" t="str">
        <f t="shared" si="5"/>
        <v>CUMPLE</v>
      </c>
      <c r="AZ23" s="91" t="str">
        <f t="shared" si="6"/>
        <v>CUMPLE</v>
      </c>
      <c r="BA23" s="91" t="str">
        <f t="shared" si="7"/>
        <v>CUMPLE</v>
      </c>
      <c r="BB23" s="91" t="str">
        <f t="shared" si="8"/>
        <v>NO CUMPLE</v>
      </c>
      <c r="BC23" s="94"/>
      <c r="BD23" s="79" t="s">
        <v>111</v>
      </c>
      <c r="BE23" s="79" t="s">
        <v>111</v>
      </c>
      <c r="BF23" s="79" t="s">
        <v>115</v>
      </c>
      <c r="BG23" s="79" t="s">
        <v>141</v>
      </c>
      <c r="BH23" s="79" t="s">
        <v>111</v>
      </c>
      <c r="BI23" s="79" t="s">
        <v>141</v>
      </c>
      <c r="BJ23" s="79" t="s">
        <v>111</v>
      </c>
      <c r="BK23" s="79" t="s">
        <v>115</v>
      </c>
      <c r="BL23" s="79" t="s">
        <v>141</v>
      </c>
      <c r="BM23" s="95"/>
      <c r="BN23" s="153" t="s">
        <v>115</v>
      </c>
      <c r="BO23" s="152" t="s">
        <v>111</v>
      </c>
      <c r="BP23" s="153" t="s">
        <v>115</v>
      </c>
      <c r="BQ23" s="148" t="s">
        <v>141</v>
      </c>
      <c r="BR23" s="152" t="s">
        <v>111</v>
      </c>
      <c r="BS23" s="148" t="s">
        <v>141</v>
      </c>
      <c r="BT23" s="152" t="s">
        <v>111</v>
      </c>
      <c r="BU23" s="152" t="s">
        <v>111</v>
      </c>
      <c r="BV23" s="148" t="s">
        <v>141</v>
      </c>
      <c r="BW23" s="94"/>
      <c r="BX23" s="111" t="str">
        <f t="shared" si="9"/>
        <v/>
      </c>
      <c r="BY23" s="111">
        <f t="shared" si="10"/>
        <v>5545400</v>
      </c>
      <c r="BZ23" s="111" t="str">
        <f t="shared" si="11"/>
        <v/>
      </c>
      <c r="CA23" s="111" t="str">
        <f t="shared" si="12"/>
        <v/>
      </c>
      <c r="CB23" s="111">
        <f t="shared" si="13"/>
        <v>5730246.666666666</v>
      </c>
      <c r="CC23" s="111" t="str">
        <f t="shared" si="14"/>
        <v/>
      </c>
      <c r="CD23" s="111">
        <f t="shared" si="15"/>
        <v>6936000.0000000009</v>
      </c>
      <c r="CE23" s="111" t="str">
        <f t="shared" si="16"/>
        <v/>
      </c>
      <c r="CF23" s="111" t="str">
        <f t="shared" si="17"/>
        <v/>
      </c>
      <c r="CG23" s="113">
        <f t="shared" si="18"/>
        <v>5545400</v>
      </c>
      <c r="CH23" s="75">
        <v>61</v>
      </c>
      <c r="CI23" s="75">
        <v>61</v>
      </c>
      <c r="CJ23" s="75">
        <v>24</v>
      </c>
      <c r="CK23" s="75"/>
      <c r="CL23" s="75"/>
      <c r="CM23" s="75"/>
      <c r="CN23" s="75">
        <v>24</v>
      </c>
      <c r="CO23" s="75">
        <v>61</v>
      </c>
      <c r="CP23" s="75"/>
      <c r="CQ23" s="95"/>
      <c r="CR23" s="75">
        <f t="shared" si="19"/>
        <v>55</v>
      </c>
      <c r="CS23" s="75">
        <f t="shared" si="20"/>
        <v>55</v>
      </c>
      <c r="CT23" s="75">
        <f t="shared" si="21"/>
        <v>0</v>
      </c>
      <c r="CU23" s="75">
        <f t="shared" si="22"/>
        <v>0</v>
      </c>
      <c r="CV23" s="75">
        <f t="shared" si="23"/>
        <v>0</v>
      </c>
      <c r="CW23" s="75">
        <f t="shared" si="24"/>
        <v>0</v>
      </c>
      <c r="CX23" s="75">
        <f t="shared" si="25"/>
        <v>0</v>
      </c>
      <c r="CY23" s="75">
        <f t="shared" si="26"/>
        <v>55</v>
      </c>
      <c r="CZ23" s="75">
        <f t="shared" si="27"/>
        <v>0</v>
      </c>
      <c r="DA23" s="95"/>
      <c r="DB23" s="115" t="str">
        <f t="shared" si="28"/>
        <v/>
      </c>
      <c r="DC23" s="115">
        <f t="shared" si="29"/>
        <v>45</v>
      </c>
      <c r="DD23" s="115" t="str">
        <f t="shared" si="30"/>
        <v/>
      </c>
      <c r="DE23" s="115" t="str">
        <f t="shared" si="31"/>
        <v/>
      </c>
      <c r="DF23" s="115">
        <f t="shared" si="32"/>
        <v>43.548387096774199</v>
      </c>
      <c r="DG23" s="115" t="str">
        <f t="shared" si="33"/>
        <v/>
      </c>
      <c r="DH23" s="115">
        <f t="shared" si="34"/>
        <v>35.97794117647058</v>
      </c>
      <c r="DI23" s="115" t="str">
        <f t="shared" si="35"/>
        <v/>
      </c>
      <c r="DJ23" s="115" t="str">
        <f t="shared" si="36"/>
        <v/>
      </c>
      <c r="DK23" s="117"/>
      <c r="DL23" s="117" t="str">
        <f t="shared" si="37"/>
        <v/>
      </c>
      <c r="DM23" s="167">
        <f t="shared" si="38"/>
        <v>100</v>
      </c>
      <c r="DN23" s="117" t="str">
        <f t="shared" si="39"/>
        <v/>
      </c>
      <c r="DO23" s="117" t="str">
        <f t="shared" si="40"/>
        <v/>
      </c>
      <c r="DP23" s="117">
        <f t="shared" si="41"/>
        <v>43.548387096774199</v>
      </c>
      <c r="DQ23" s="117" t="str">
        <f t="shared" si="42"/>
        <v/>
      </c>
      <c r="DR23" s="117">
        <f t="shared" si="43"/>
        <v>35.97794117647058</v>
      </c>
      <c r="DS23" s="117" t="str">
        <f t="shared" si="44"/>
        <v/>
      </c>
      <c r="DT23" s="117" t="str">
        <f t="shared" si="45"/>
        <v/>
      </c>
      <c r="DU23" s="118">
        <f t="shared" si="46"/>
        <v>100</v>
      </c>
      <c r="DV23" s="21" t="str">
        <f t="shared" si="47"/>
        <v>ANDIVISION  S.A.S</v>
      </c>
      <c r="DW23" s="21" t="str">
        <f t="shared" si="48"/>
        <v/>
      </c>
      <c r="DX23" s="119" t="str">
        <f t="shared" si="51"/>
        <v>ANDIVISION  S.A.S</v>
      </c>
      <c r="DY23" s="120">
        <f t="shared" si="49"/>
        <v>5545400</v>
      </c>
      <c r="DZ23" s="120" t="str">
        <f t="shared" si="52"/>
        <v/>
      </c>
      <c r="EA23" s="120">
        <f t="shared" si="50"/>
        <v>5545400</v>
      </c>
      <c r="EB23" s="121"/>
    </row>
    <row r="24" spans="1:132" ht="33.75" x14ac:dyDescent="0.15">
      <c r="A24" s="143">
        <v>14</v>
      </c>
      <c r="B24" s="144" t="s">
        <v>130</v>
      </c>
      <c r="C24" s="144" t="s">
        <v>133</v>
      </c>
      <c r="D24" s="144" t="s">
        <v>131</v>
      </c>
      <c r="E24" s="147" t="s">
        <v>177</v>
      </c>
      <c r="F24" s="144">
        <v>2</v>
      </c>
      <c r="G24" s="155">
        <v>4558666.28</v>
      </c>
      <c r="H24" s="158">
        <v>7518420</v>
      </c>
      <c r="I24" s="158" t="s">
        <v>141</v>
      </c>
      <c r="J24" s="158">
        <v>5450200</v>
      </c>
      <c r="K24" s="74" t="s">
        <v>141</v>
      </c>
      <c r="L24" s="157">
        <v>4558666</v>
      </c>
      <c r="M24" s="157" t="s">
        <v>141</v>
      </c>
      <c r="N24" s="157">
        <v>4520000</v>
      </c>
      <c r="O24" s="157">
        <v>4102798.7</v>
      </c>
      <c r="P24" s="74" t="s">
        <v>141</v>
      </c>
      <c r="Q24" s="97"/>
      <c r="R24" s="84" t="s">
        <v>111</v>
      </c>
      <c r="S24" s="84" t="s">
        <v>111</v>
      </c>
      <c r="T24" s="84" t="s">
        <v>115</v>
      </c>
      <c r="U24" s="84" t="s">
        <v>111</v>
      </c>
      <c r="V24" s="84" t="s">
        <v>111</v>
      </c>
      <c r="W24" s="84" t="s">
        <v>111</v>
      </c>
      <c r="X24" s="84" t="s">
        <v>111</v>
      </c>
      <c r="Y24" s="84" t="s">
        <v>111</v>
      </c>
      <c r="Z24" s="84" t="s">
        <v>115</v>
      </c>
      <c r="AA24" s="85" t="s">
        <v>111</v>
      </c>
      <c r="AB24" s="85" t="s">
        <v>111</v>
      </c>
      <c r="AC24" s="85" t="s">
        <v>115</v>
      </c>
      <c r="AD24" s="85" t="s">
        <v>111</v>
      </c>
      <c r="AE24" s="85" t="s">
        <v>111</v>
      </c>
      <c r="AF24" s="85" t="s">
        <v>111</v>
      </c>
      <c r="AG24" s="85" t="s">
        <v>111</v>
      </c>
      <c r="AH24" s="85" t="s">
        <v>111</v>
      </c>
      <c r="AI24" s="85" t="s">
        <v>111</v>
      </c>
      <c r="AJ24" s="86" t="s">
        <v>111</v>
      </c>
      <c r="AK24" s="86" t="s">
        <v>111</v>
      </c>
      <c r="AL24" s="86" t="s">
        <v>111</v>
      </c>
      <c r="AM24" s="86" t="s">
        <v>111</v>
      </c>
      <c r="AN24" s="86" t="s">
        <v>111</v>
      </c>
      <c r="AO24" s="86" t="s">
        <v>111</v>
      </c>
      <c r="AP24" s="86" t="s">
        <v>111</v>
      </c>
      <c r="AQ24" s="86" t="s">
        <v>111</v>
      </c>
      <c r="AR24" s="86" t="s">
        <v>111</v>
      </c>
      <c r="AS24" s="90"/>
      <c r="AT24" s="91" t="str">
        <f t="shared" si="0"/>
        <v>CUMPLE</v>
      </c>
      <c r="AU24" s="91" t="str">
        <f t="shared" si="1"/>
        <v>CUMPLE</v>
      </c>
      <c r="AV24" s="91" t="str">
        <f t="shared" si="2"/>
        <v>NO CUMPLE</v>
      </c>
      <c r="AW24" s="91" t="str">
        <f t="shared" si="3"/>
        <v>CUMPLE</v>
      </c>
      <c r="AX24" s="91" t="str">
        <f t="shared" si="4"/>
        <v>CUMPLE</v>
      </c>
      <c r="AY24" s="91" t="str">
        <f t="shared" si="5"/>
        <v>CUMPLE</v>
      </c>
      <c r="AZ24" s="91" t="str">
        <f t="shared" si="6"/>
        <v>CUMPLE</v>
      </c>
      <c r="BA24" s="91" t="str">
        <f t="shared" si="7"/>
        <v>CUMPLE</v>
      </c>
      <c r="BB24" s="91" t="str">
        <f t="shared" si="8"/>
        <v>NO CUMPLE</v>
      </c>
      <c r="BC24" s="94"/>
      <c r="BD24" s="79" t="s">
        <v>111</v>
      </c>
      <c r="BE24" s="79" t="s">
        <v>141</v>
      </c>
      <c r="BF24" s="79" t="s">
        <v>115</v>
      </c>
      <c r="BG24" s="79" t="s">
        <v>141</v>
      </c>
      <c r="BH24" s="79" t="s">
        <v>111</v>
      </c>
      <c r="BI24" s="79" t="s">
        <v>141</v>
      </c>
      <c r="BJ24" s="79" t="s">
        <v>111</v>
      </c>
      <c r="BK24" s="79" t="s">
        <v>115</v>
      </c>
      <c r="BL24" s="79" t="s">
        <v>141</v>
      </c>
      <c r="BM24" s="95"/>
      <c r="BN24" s="153" t="s">
        <v>115</v>
      </c>
      <c r="BO24" s="148" t="s">
        <v>141</v>
      </c>
      <c r="BP24" s="152" t="s">
        <v>111</v>
      </c>
      <c r="BQ24" s="148" t="s">
        <v>141</v>
      </c>
      <c r="BR24" s="152" t="s">
        <v>111</v>
      </c>
      <c r="BS24" s="148" t="s">
        <v>141</v>
      </c>
      <c r="BT24" s="152" t="s">
        <v>111</v>
      </c>
      <c r="BU24" s="152" t="s">
        <v>111</v>
      </c>
      <c r="BV24" s="148" t="s">
        <v>141</v>
      </c>
      <c r="BW24" s="94"/>
      <c r="BX24" s="111" t="str">
        <f t="shared" si="9"/>
        <v/>
      </c>
      <c r="BY24" s="111" t="str">
        <f t="shared" si="10"/>
        <v/>
      </c>
      <c r="BZ24" s="111" t="str">
        <f t="shared" si="11"/>
        <v/>
      </c>
      <c r="CA24" s="111" t="str">
        <f t="shared" si="12"/>
        <v/>
      </c>
      <c r="CB24" s="111">
        <f t="shared" si="13"/>
        <v>4558666</v>
      </c>
      <c r="CC24" s="111" t="str">
        <f t="shared" si="14"/>
        <v/>
      </c>
      <c r="CD24" s="111">
        <f t="shared" si="15"/>
        <v>4520000</v>
      </c>
      <c r="CE24" s="111" t="str">
        <f t="shared" si="16"/>
        <v/>
      </c>
      <c r="CF24" s="111" t="str">
        <f t="shared" si="17"/>
        <v/>
      </c>
      <c r="CG24" s="113">
        <f t="shared" si="18"/>
        <v>4520000</v>
      </c>
      <c r="CH24" s="75">
        <v>61</v>
      </c>
      <c r="CI24" s="75"/>
      <c r="CJ24" s="75"/>
      <c r="CK24" s="75"/>
      <c r="CL24" s="75"/>
      <c r="CM24" s="75"/>
      <c r="CN24" s="75">
        <v>24</v>
      </c>
      <c r="CO24" s="75">
        <v>61</v>
      </c>
      <c r="CP24" s="75"/>
      <c r="CQ24" s="95"/>
      <c r="CR24" s="75">
        <f t="shared" si="19"/>
        <v>55</v>
      </c>
      <c r="CS24" s="75">
        <f t="shared" si="20"/>
        <v>0</v>
      </c>
      <c r="CT24" s="75">
        <f t="shared" si="21"/>
        <v>0</v>
      </c>
      <c r="CU24" s="75">
        <f t="shared" si="22"/>
        <v>0</v>
      </c>
      <c r="CV24" s="75">
        <f t="shared" si="23"/>
        <v>0</v>
      </c>
      <c r="CW24" s="75">
        <f t="shared" si="24"/>
        <v>0</v>
      </c>
      <c r="CX24" s="75">
        <f t="shared" si="25"/>
        <v>0</v>
      </c>
      <c r="CY24" s="75">
        <f t="shared" si="26"/>
        <v>55</v>
      </c>
      <c r="CZ24" s="75">
        <f t="shared" si="27"/>
        <v>0</v>
      </c>
      <c r="DA24" s="95"/>
      <c r="DB24" s="115" t="str">
        <f t="shared" si="28"/>
        <v/>
      </c>
      <c r="DC24" s="115" t="str">
        <f t="shared" si="29"/>
        <v/>
      </c>
      <c r="DD24" s="115" t="str">
        <f t="shared" si="30"/>
        <v/>
      </c>
      <c r="DE24" s="115" t="str">
        <f t="shared" si="31"/>
        <v/>
      </c>
      <c r="DF24" s="115">
        <f t="shared" si="32"/>
        <v>44.618315972260305</v>
      </c>
      <c r="DG24" s="115" t="str">
        <f t="shared" si="33"/>
        <v/>
      </c>
      <c r="DH24" s="115">
        <f t="shared" si="34"/>
        <v>45</v>
      </c>
      <c r="DI24" s="115" t="str">
        <f t="shared" si="35"/>
        <v/>
      </c>
      <c r="DJ24" s="115" t="str">
        <f t="shared" si="36"/>
        <v/>
      </c>
      <c r="DK24" s="117"/>
      <c r="DL24" s="117" t="str">
        <f t="shared" si="37"/>
        <v/>
      </c>
      <c r="DM24" s="117" t="str">
        <f t="shared" si="38"/>
        <v/>
      </c>
      <c r="DN24" s="117" t="str">
        <f t="shared" si="39"/>
        <v/>
      </c>
      <c r="DO24" s="117" t="str">
        <f t="shared" si="40"/>
        <v/>
      </c>
      <c r="DP24" s="117">
        <f t="shared" si="41"/>
        <v>44.618315972260305</v>
      </c>
      <c r="DQ24" s="117" t="str">
        <f t="shared" si="42"/>
        <v/>
      </c>
      <c r="DR24" s="117">
        <f t="shared" si="43"/>
        <v>45</v>
      </c>
      <c r="DS24" s="117" t="str">
        <f t="shared" si="44"/>
        <v/>
      </c>
      <c r="DT24" s="117" t="str">
        <f t="shared" si="45"/>
        <v/>
      </c>
      <c r="DU24" s="118">
        <f t="shared" si="46"/>
        <v>45</v>
      </c>
      <c r="DV24" s="21" t="str">
        <f t="shared" si="47"/>
        <v>UT SICVEL AUDIO DISTRITAL 2018</v>
      </c>
      <c r="DW24" s="21" t="str">
        <f t="shared" si="48"/>
        <v/>
      </c>
      <c r="DX24" s="119" t="str">
        <f t="shared" si="51"/>
        <v>UT SICVEL AUDIO DISTRITAL 2018</v>
      </c>
      <c r="DY24" s="120">
        <f t="shared" si="49"/>
        <v>4520000</v>
      </c>
      <c r="DZ24" s="120" t="str">
        <f t="shared" si="52"/>
        <v/>
      </c>
      <c r="EA24" s="120">
        <f t="shared" si="50"/>
        <v>4520000</v>
      </c>
      <c r="EB24" s="121"/>
    </row>
    <row r="25" spans="1:132" ht="16.5" x14ac:dyDescent="0.15">
      <c r="A25" s="143">
        <v>15</v>
      </c>
      <c r="B25" s="144" t="s">
        <v>130</v>
      </c>
      <c r="C25" s="144" t="s">
        <v>132</v>
      </c>
      <c r="D25" s="144" t="s">
        <v>131</v>
      </c>
      <c r="E25" s="144" t="s">
        <v>178</v>
      </c>
      <c r="F25" s="144">
        <v>1</v>
      </c>
      <c r="G25" s="155">
        <v>7140000</v>
      </c>
      <c r="H25" s="158" t="s">
        <v>141</v>
      </c>
      <c r="I25" s="158" t="s">
        <v>141</v>
      </c>
      <c r="J25" s="74" t="s">
        <v>141</v>
      </c>
      <c r="K25" s="74" t="s">
        <v>141</v>
      </c>
      <c r="L25" s="157" t="s">
        <v>141</v>
      </c>
      <c r="M25" s="157" t="s">
        <v>141</v>
      </c>
      <c r="N25" s="157">
        <v>6842000.0000000009</v>
      </c>
      <c r="O25" s="74" t="s">
        <v>141</v>
      </c>
      <c r="P25" s="74" t="s">
        <v>141</v>
      </c>
      <c r="Q25" s="97"/>
      <c r="R25" s="84" t="s">
        <v>111</v>
      </c>
      <c r="S25" s="84" t="s">
        <v>111</v>
      </c>
      <c r="T25" s="84" t="s">
        <v>115</v>
      </c>
      <c r="U25" s="84" t="s">
        <v>111</v>
      </c>
      <c r="V25" s="84" t="s">
        <v>111</v>
      </c>
      <c r="W25" s="84" t="s">
        <v>111</v>
      </c>
      <c r="X25" s="84" t="s">
        <v>111</v>
      </c>
      <c r="Y25" s="84" t="s">
        <v>111</v>
      </c>
      <c r="Z25" s="84" t="s">
        <v>115</v>
      </c>
      <c r="AA25" s="85" t="s">
        <v>111</v>
      </c>
      <c r="AB25" s="85" t="s">
        <v>111</v>
      </c>
      <c r="AC25" s="85" t="s">
        <v>115</v>
      </c>
      <c r="AD25" s="85" t="s">
        <v>111</v>
      </c>
      <c r="AE25" s="85" t="s">
        <v>111</v>
      </c>
      <c r="AF25" s="85" t="s">
        <v>111</v>
      </c>
      <c r="AG25" s="85" t="s">
        <v>111</v>
      </c>
      <c r="AH25" s="85" t="s">
        <v>111</v>
      </c>
      <c r="AI25" s="85" t="s">
        <v>111</v>
      </c>
      <c r="AJ25" s="86" t="s">
        <v>111</v>
      </c>
      <c r="AK25" s="86" t="s">
        <v>111</v>
      </c>
      <c r="AL25" s="86" t="s">
        <v>111</v>
      </c>
      <c r="AM25" s="86" t="s">
        <v>111</v>
      </c>
      <c r="AN25" s="86" t="s">
        <v>111</v>
      </c>
      <c r="AO25" s="86" t="s">
        <v>111</v>
      </c>
      <c r="AP25" s="86" t="s">
        <v>111</v>
      </c>
      <c r="AQ25" s="86" t="s">
        <v>111</v>
      </c>
      <c r="AR25" s="86" t="s">
        <v>111</v>
      </c>
      <c r="AS25" s="90"/>
      <c r="AT25" s="91" t="str">
        <f t="shared" si="0"/>
        <v>CUMPLE</v>
      </c>
      <c r="AU25" s="91" t="str">
        <f t="shared" si="1"/>
        <v>CUMPLE</v>
      </c>
      <c r="AV25" s="91" t="str">
        <f t="shared" si="2"/>
        <v>NO CUMPLE</v>
      </c>
      <c r="AW25" s="91" t="str">
        <f t="shared" si="3"/>
        <v>CUMPLE</v>
      </c>
      <c r="AX25" s="91" t="str">
        <f t="shared" si="4"/>
        <v>CUMPLE</v>
      </c>
      <c r="AY25" s="91" t="str">
        <f t="shared" si="5"/>
        <v>CUMPLE</v>
      </c>
      <c r="AZ25" s="91" t="str">
        <f t="shared" si="6"/>
        <v>CUMPLE</v>
      </c>
      <c r="BA25" s="91" t="str">
        <f t="shared" si="7"/>
        <v>CUMPLE</v>
      </c>
      <c r="BB25" s="91" t="str">
        <f t="shared" si="8"/>
        <v>NO CUMPLE</v>
      </c>
      <c r="BC25" s="94"/>
      <c r="BD25" s="79" t="s">
        <v>141</v>
      </c>
      <c r="BE25" s="79" t="s">
        <v>141</v>
      </c>
      <c r="BF25" s="79" t="s">
        <v>141</v>
      </c>
      <c r="BG25" s="79" t="s">
        <v>141</v>
      </c>
      <c r="BH25" s="79" t="s">
        <v>141</v>
      </c>
      <c r="BI25" s="79" t="s">
        <v>141</v>
      </c>
      <c r="BJ25" s="79" t="s">
        <v>111</v>
      </c>
      <c r="BK25" s="79" t="s">
        <v>141</v>
      </c>
      <c r="BL25" s="79" t="s">
        <v>141</v>
      </c>
      <c r="BM25" s="95"/>
      <c r="BN25" s="148" t="s">
        <v>141</v>
      </c>
      <c r="BO25" s="148" t="s">
        <v>141</v>
      </c>
      <c r="BP25" s="148" t="s">
        <v>141</v>
      </c>
      <c r="BQ25" s="148" t="s">
        <v>141</v>
      </c>
      <c r="BR25" s="148" t="s">
        <v>141</v>
      </c>
      <c r="BS25" s="148" t="s">
        <v>141</v>
      </c>
      <c r="BT25" s="152" t="s">
        <v>111</v>
      </c>
      <c r="BU25" s="148" t="s">
        <v>141</v>
      </c>
      <c r="BV25" s="148" t="s">
        <v>141</v>
      </c>
      <c r="BW25" s="94"/>
      <c r="BX25" s="111" t="str">
        <f t="shared" si="9"/>
        <v/>
      </c>
      <c r="BY25" s="111" t="str">
        <f t="shared" si="10"/>
        <v/>
      </c>
      <c r="BZ25" s="111" t="str">
        <f t="shared" si="11"/>
        <v/>
      </c>
      <c r="CA25" s="111" t="str">
        <f t="shared" si="12"/>
        <v/>
      </c>
      <c r="CB25" s="111" t="str">
        <f t="shared" si="13"/>
        <v/>
      </c>
      <c r="CC25" s="111" t="str">
        <f t="shared" si="14"/>
        <v/>
      </c>
      <c r="CD25" s="111">
        <f t="shared" si="15"/>
        <v>6842000.0000000009</v>
      </c>
      <c r="CE25" s="111" t="str">
        <f t="shared" si="16"/>
        <v/>
      </c>
      <c r="CF25" s="111" t="str">
        <f t="shared" si="17"/>
        <v/>
      </c>
      <c r="CG25" s="113">
        <f t="shared" si="18"/>
        <v>6842000.0000000009</v>
      </c>
      <c r="CH25" s="75"/>
      <c r="CI25" s="75"/>
      <c r="CJ25" s="75"/>
      <c r="CK25" s="75"/>
      <c r="CL25" s="75"/>
      <c r="CM25" s="75"/>
      <c r="CN25" s="75">
        <v>24</v>
      </c>
      <c r="CO25" s="75"/>
      <c r="CP25" s="75"/>
      <c r="CQ25" s="95"/>
      <c r="CR25" s="75">
        <f t="shared" si="19"/>
        <v>0</v>
      </c>
      <c r="CS25" s="75">
        <f t="shared" si="20"/>
        <v>0</v>
      </c>
      <c r="CT25" s="75">
        <f t="shared" si="21"/>
        <v>0</v>
      </c>
      <c r="CU25" s="75">
        <f t="shared" si="22"/>
        <v>0</v>
      </c>
      <c r="CV25" s="75">
        <f t="shared" si="23"/>
        <v>0</v>
      </c>
      <c r="CW25" s="75">
        <f t="shared" si="24"/>
        <v>0</v>
      </c>
      <c r="CX25" s="75">
        <f t="shared" si="25"/>
        <v>0</v>
      </c>
      <c r="CY25" s="75">
        <f t="shared" si="26"/>
        <v>0</v>
      </c>
      <c r="CZ25" s="75">
        <f t="shared" si="27"/>
        <v>0</v>
      </c>
      <c r="DA25" s="95"/>
      <c r="DB25" s="115" t="str">
        <f t="shared" si="28"/>
        <v/>
      </c>
      <c r="DC25" s="115" t="str">
        <f t="shared" si="29"/>
        <v/>
      </c>
      <c r="DD25" s="115" t="str">
        <f t="shared" si="30"/>
        <v/>
      </c>
      <c r="DE25" s="115" t="str">
        <f t="shared" si="31"/>
        <v/>
      </c>
      <c r="DF25" s="115" t="str">
        <f t="shared" si="32"/>
        <v/>
      </c>
      <c r="DG25" s="115" t="str">
        <f t="shared" si="33"/>
        <v/>
      </c>
      <c r="DH25" s="115">
        <f t="shared" si="34"/>
        <v>45</v>
      </c>
      <c r="DI25" s="115" t="str">
        <f t="shared" si="35"/>
        <v/>
      </c>
      <c r="DJ25" s="115" t="str">
        <f t="shared" si="36"/>
        <v/>
      </c>
      <c r="DK25" s="117"/>
      <c r="DL25" s="117" t="str">
        <f t="shared" si="37"/>
        <v/>
      </c>
      <c r="DM25" s="117" t="str">
        <f t="shared" si="38"/>
        <v/>
      </c>
      <c r="DN25" s="117" t="str">
        <f t="shared" si="39"/>
        <v/>
      </c>
      <c r="DO25" s="117" t="str">
        <f t="shared" si="40"/>
        <v/>
      </c>
      <c r="DP25" s="117" t="str">
        <f t="shared" si="41"/>
        <v/>
      </c>
      <c r="DQ25" s="117" t="str">
        <f t="shared" si="42"/>
        <v/>
      </c>
      <c r="DR25" s="117">
        <f t="shared" si="43"/>
        <v>45</v>
      </c>
      <c r="DS25" s="117" t="str">
        <f t="shared" si="44"/>
        <v/>
      </c>
      <c r="DT25" s="117" t="str">
        <f t="shared" si="45"/>
        <v/>
      </c>
      <c r="DU25" s="118">
        <f t="shared" si="46"/>
        <v>45</v>
      </c>
      <c r="DV25" s="21" t="str">
        <f t="shared" si="47"/>
        <v>UT SICVEL AUDIO DISTRITAL 2018</v>
      </c>
      <c r="DW25" s="21" t="str">
        <f>IF($DU25=DS25,DS$10,IF($DU25=DT25,DT$10,""))</f>
        <v/>
      </c>
      <c r="DX25" s="119" t="str">
        <f t="shared" si="51"/>
        <v>UT SICVEL AUDIO DISTRITAL 2018</v>
      </c>
      <c r="DY25" s="120">
        <f t="shared" si="49"/>
        <v>6842000.0000000009</v>
      </c>
      <c r="DZ25" s="120" t="str">
        <f t="shared" si="52"/>
        <v/>
      </c>
      <c r="EA25" s="120">
        <f t="shared" si="50"/>
        <v>6842000.0000000009</v>
      </c>
      <c r="EB25" s="121"/>
    </row>
    <row r="26" spans="1:132" ht="16.5" x14ac:dyDescent="0.15">
      <c r="A26" s="143">
        <v>16</v>
      </c>
      <c r="B26" s="144" t="s">
        <v>130</v>
      </c>
      <c r="C26" s="144" t="s">
        <v>179</v>
      </c>
      <c r="D26" s="144" t="s">
        <v>180</v>
      </c>
      <c r="E26" s="144" t="s">
        <v>181</v>
      </c>
      <c r="F26" s="144">
        <v>2</v>
      </c>
      <c r="G26" s="155">
        <v>8360940</v>
      </c>
      <c r="H26" s="158" t="s">
        <v>141</v>
      </c>
      <c r="I26" s="158" t="s">
        <v>141</v>
      </c>
      <c r="J26" s="158">
        <v>6059480</v>
      </c>
      <c r="K26" s="74" t="s">
        <v>141</v>
      </c>
      <c r="L26" s="157">
        <v>8360940</v>
      </c>
      <c r="M26" s="157" t="s">
        <v>141</v>
      </c>
      <c r="N26" s="157">
        <v>6870000</v>
      </c>
      <c r="O26" s="74" t="s">
        <v>141</v>
      </c>
      <c r="P26" s="74" t="s">
        <v>141</v>
      </c>
      <c r="Q26" s="97"/>
      <c r="R26" s="84" t="s">
        <v>111</v>
      </c>
      <c r="S26" s="84" t="s">
        <v>111</v>
      </c>
      <c r="T26" s="84" t="s">
        <v>115</v>
      </c>
      <c r="U26" s="84" t="s">
        <v>111</v>
      </c>
      <c r="V26" s="84" t="s">
        <v>111</v>
      </c>
      <c r="W26" s="84" t="s">
        <v>111</v>
      </c>
      <c r="X26" s="84" t="s">
        <v>111</v>
      </c>
      <c r="Y26" s="84" t="s">
        <v>111</v>
      </c>
      <c r="Z26" s="84" t="s">
        <v>115</v>
      </c>
      <c r="AA26" s="85" t="s">
        <v>111</v>
      </c>
      <c r="AB26" s="85" t="s">
        <v>111</v>
      </c>
      <c r="AC26" s="85" t="s">
        <v>115</v>
      </c>
      <c r="AD26" s="85" t="s">
        <v>111</v>
      </c>
      <c r="AE26" s="85" t="s">
        <v>111</v>
      </c>
      <c r="AF26" s="85" t="s">
        <v>111</v>
      </c>
      <c r="AG26" s="85" t="s">
        <v>111</v>
      </c>
      <c r="AH26" s="85" t="s">
        <v>111</v>
      </c>
      <c r="AI26" s="85" t="s">
        <v>111</v>
      </c>
      <c r="AJ26" s="86" t="s">
        <v>111</v>
      </c>
      <c r="AK26" s="86" t="s">
        <v>111</v>
      </c>
      <c r="AL26" s="86" t="s">
        <v>111</v>
      </c>
      <c r="AM26" s="86" t="s">
        <v>111</v>
      </c>
      <c r="AN26" s="86" t="s">
        <v>111</v>
      </c>
      <c r="AO26" s="86" t="s">
        <v>111</v>
      </c>
      <c r="AP26" s="86" t="s">
        <v>111</v>
      </c>
      <c r="AQ26" s="86" t="s">
        <v>111</v>
      </c>
      <c r="AR26" s="86" t="s">
        <v>111</v>
      </c>
      <c r="AS26" s="90"/>
      <c r="AT26" s="91" t="str">
        <f t="shared" si="0"/>
        <v>CUMPLE</v>
      </c>
      <c r="AU26" s="91" t="str">
        <f t="shared" si="1"/>
        <v>CUMPLE</v>
      </c>
      <c r="AV26" s="91" t="str">
        <f t="shared" si="2"/>
        <v>NO CUMPLE</v>
      </c>
      <c r="AW26" s="91" t="str">
        <f t="shared" si="3"/>
        <v>CUMPLE</v>
      </c>
      <c r="AX26" s="91" t="str">
        <f t="shared" si="4"/>
        <v>CUMPLE</v>
      </c>
      <c r="AY26" s="91" t="str">
        <f t="shared" si="5"/>
        <v>CUMPLE</v>
      </c>
      <c r="AZ26" s="91" t="str">
        <f t="shared" si="6"/>
        <v>CUMPLE</v>
      </c>
      <c r="BA26" s="91" t="str">
        <f t="shared" si="7"/>
        <v>CUMPLE</v>
      </c>
      <c r="BB26" s="91" t="str">
        <f t="shared" si="8"/>
        <v>NO CUMPLE</v>
      </c>
      <c r="BC26" s="94"/>
      <c r="BD26" s="79" t="s">
        <v>141</v>
      </c>
      <c r="BE26" s="79" t="s">
        <v>141</v>
      </c>
      <c r="BF26" s="79" t="s">
        <v>115</v>
      </c>
      <c r="BG26" s="79" t="s">
        <v>141</v>
      </c>
      <c r="BH26" s="79" t="s">
        <v>111</v>
      </c>
      <c r="BI26" s="79" t="s">
        <v>141</v>
      </c>
      <c r="BJ26" s="79" t="s">
        <v>111</v>
      </c>
      <c r="BK26" s="79" t="s">
        <v>141</v>
      </c>
      <c r="BL26" s="79" t="s">
        <v>141</v>
      </c>
      <c r="BM26" s="95"/>
      <c r="BN26" s="148" t="s">
        <v>141</v>
      </c>
      <c r="BO26" s="148" t="s">
        <v>141</v>
      </c>
      <c r="BP26" s="153" t="s">
        <v>115</v>
      </c>
      <c r="BQ26" s="148" t="s">
        <v>141</v>
      </c>
      <c r="BR26" s="152" t="s">
        <v>111</v>
      </c>
      <c r="BS26" s="148" t="s">
        <v>141</v>
      </c>
      <c r="BT26" s="148" t="s">
        <v>111</v>
      </c>
      <c r="BU26" s="148" t="s">
        <v>141</v>
      </c>
      <c r="BV26" s="148" t="s">
        <v>141</v>
      </c>
      <c r="BW26" s="94"/>
      <c r="BX26" s="111" t="str">
        <f t="shared" si="9"/>
        <v/>
      </c>
      <c r="BY26" s="111" t="str">
        <f t="shared" si="10"/>
        <v/>
      </c>
      <c r="BZ26" s="111" t="str">
        <f t="shared" si="11"/>
        <v/>
      </c>
      <c r="CA26" s="111" t="str">
        <f t="shared" si="12"/>
        <v/>
      </c>
      <c r="CB26" s="111">
        <f t="shared" si="13"/>
        <v>8360940</v>
      </c>
      <c r="CC26" s="111" t="str">
        <f t="shared" si="14"/>
        <v/>
      </c>
      <c r="CD26" s="111">
        <f t="shared" si="15"/>
        <v>6870000</v>
      </c>
      <c r="CE26" s="111" t="str">
        <f t="shared" si="16"/>
        <v/>
      </c>
      <c r="CF26" s="111" t="str">
        <f t="shared" si="17"/>
        <v/>
      </c>
      <c r="CG26" s="113">
        <f t="shared" si="18"/>
        <v>6870000</v>
      </c>
      <c r="CH26" s="75"/>
      <c r="CI26" s="75"/>
      <c r="CJ26" s="75">
        <v>24</v>
      </c>
      <c r="CK26" s="75"/>
      <c r="CL26" s="75"/>
      <c r="CM26" s="75"/>
      <c r="CN26" s="75">
        <v>24</v>
      </c>
      <c r="CO26" s="75"/>
      <c r="CP26" s="75"/>
      <c r="CQ26" s="95"/>
      <c r="CR26" s="75">
        <f t="shared" si="19"/>
        <v>0</v>
      </c>
      <c r="CS26" s="75">
        <f t="shared" si="20"/>
        <v>0</v>
      </c>
      <c r="CT26" s="75">
        <f t="shared" si="21"/>
        <v>0</v>
      </c>
      <c r="CU26" s="75">
        <f t="shared" si="22"/>
        <v>0</v>
      </c>
      <c r="CV26" s="75">
        <f t="shared" si="23"/>
        <v>0</v>
      </c>
      <c r="CW26" s="75">
        <f t="shared" si="24"/>
        <v>0</v>
      </c>
      <c r="CX26" s="75">
        <f t="shared" si="25"/>
        <v>0</v>
      </c>
      <c r="CY26" s="75">
        <f t="shared" si="26"/>
        <v>0</v>
      </c>
      <c r="CZ26" s="75">
        <f t="shared" si="27"/>
        <v>0</v>
      </c>
      <c r="DA26" s="95"/>
      <c r="DB26" s="115" t="str">
        <f t="shared" si="28"/>
        <v/>
      </c>
      <c r="DC26" s="115" t="str">
        <f t="shared" si="29"/>
        <v/>
      </c>
      <c r="DD26" s="115" t="str">
        <f t="shared" si="30"/>
        <v/>
      </c>
      <c r="DE26" s="115" t="str">
        <f t="shared" si="31"/>
        <v/>
      </c>
      <c r="DF26" s="115">
        <f t="shared" si="32"/>
        <v>36.97550753862604</v>
      </c>
      <c r="DG26" s="115" t="str">
        <f t="shared" si="33"/>
        <v/>
      </c>
      <c r="DH26" s="115">
        <f t="shared" si="34"/>
        <v>45</v>
      </c>
      <c r="DI26" s="115" t="str">
        <f t="shared" si="35"/>
        <v/>
      </c>
      <c r="DJ26" s="115" t="str">
        <f t="shared" si="36"/>
        <v/>
      </c>
      <c r="DK26" s="117"/>
      <c r="DL26" s="117" t="str">
        <f t="shared" si="37"/>
        <v/>
      </c>
      <c r="DM26" s="117" t="str">
        <f t="shared" si="38"/>
        <v/>
      </c>
      <c r="DN26" s="117" t="str">
        <f t="shared" si="39"/>
        <v/>
      </c>
      <c r="DO26" s="117" t="str">
        <f t="shared" si="40"/>
        <v/>
      </c>
      <c r="DP26" s="117">
        <f t="shared" si="41"/>
        <v>36.97550753862604</v>
      </c>
      <c r="DQ26" s="117" t="str">
        <f t="shared" si="42"/>
        <v/>
      </c>
      <c r="DR26" s="117">
        <f t="shared" si="43"/>
        <v>45</v>
      </c>
      <c r="DS26" s="117" t="str">
        <f t="shared" si="44"/>
        <v/>
      </c>
      <c r="DT26" s="117" t="str">
        <f t="shared" si="45"/>
        <v/>
      </c>
      <c r="DU26" s="118">
        <f t="shared" si="46"/>
        <v>45</v>
      </c>
      <c r="DV26" s="21" t="str">
        <f t="shared" si="47"/>
        <v>UT SICVEL AUDIO DISTRITAL 2018</v>
      </c>
      <c r="DW26" s="21" t="str">
        <f t="shared" ref="DW26:DW69" si="53">IF($DU26=DS26,DS$10,IF($DU26=DT26,DT$10,""))</f>
        <v/>
      </c>
      <c r="DX26" s="119" t="str">
        <f t="shared" si="51"/>
        <v>UT SICVEL AUDIO DISTRITAL 2018</v>
      </c>
      <c r="DY26" s="120">
        <f t="shared" si="49"/>
        <v>6870000</v>
      </c>
      <c r="DZ26" s="120" t="str">
        <f t="shared" si="52"/>
        <v/>
      </c>
      <c r="EA26" s="120">
        <f t="shared" si="50"/>
        <v>6870000</v>
      </c>
      <c r="EB26" s="121"/>
    </row>
    <row r="27" spans="1:132" ht="21" hidden="1" x14ac:dyDescent="0.15">
      <c r="A27" s="143">
        <v>17</v>
      </c>
      <c r="B27" s="144" t="s">
        <v>129</v>
      </c>
      <c r="C27" s="144" t="s">
        <v>182</v>
      </c>
      <c r="D27" s="144" t="s">
        <v>182</v>
      </c>
      <c r="E27" s="144" t="s">
        <v>183</v>
      </c>
      <c r="F27" s="144">
        <v>1</v>
      </c>
      <c r="G27" s="155">
        <v>29274000</v>
      </c>
      <c r="H27" s="158">
        <v>36926890</v>
      </c>
      <c r="I27" s="158">
        <v>19635000</v>
      </c>
      <c r="J27" s="158" t="s">
        <v>141</v>
      </c>
      <c r="K27" s="157">
        <v>28915662.440000001</v>
      </c>
      <c r="L27" s="157" t="s">
        <v>141</v>
      </c>
      <c r="M27" s="157" t="s">
        <v>141</v>
      </c>
      <c r="N27" s="157">
        <v>29260000</v>
      </c>
      <c r="O27" s="157">
        <v>13256600</v>
      </c>
      <c r="P27" s="157">
        <v>38996300</v>
      </c>
      <c r="Q27" s="97"/>
      <c r="R27" s="84" t="s">
        <v>111</v>
      </c>
      <c r="S27" s="84" t="s">
        <v>111</v>
      </c>
      <c r="T27" s="84" t="s">
        <v>115</v>
      </c>
      <c r="U27" s="84" t="s">
        <v>111</v>
      </c>
      <c r="V27" s="84" t="s">
        <v>111</v>
      </c>
      <c r="W27" s="84" t="s">
        <v>111</v>
      </c>
      <c r="X27" s="84" t="s">
        <v>111</v>
      </c>
      <c r="Y27" s="84" t="s">
        <v>111</v>
      </c>
      <c r="Z27" s="84" t="s">
        <v>115</v>
      </c>
      <c r="AA27" s="85" t="s">
        <v>111</v>
      </c>
      <c r="AB27" s="85" t="s">
        <v>111</v>
      </c>
      <c r="AC27" s="85" t="s">
        <v>115</v>
      </c>
      <c r="AD27" s="85" t="s">
        <v>111</v>
      </c>
      <c r="AE27" s="85" t="s">
        <v>111</v>
      </c>
      <c r="AF27" s="85" t="s">
        <v>111</v>
      </c>
      <c r="AG27" s="85" t="s">
        <v>111</v>
      </c>
      <c r="AH27" s="85" t="s">
        <v>111</v>
      </c>
      <c r="AI27" s="85" t="s">
        <v>111</v>
      </c>
      <c r="AJ27" s="86" t="s">
        <v>111</v>
      </c>
      <c r="AK27" s="86" t="s">
        <v>111</v>
      </c>
      <c r="AL27" s="86" t="s">
        <v>111</v>
      </c>
      <c r="AM27" s="86" t="s">
        <v>111</v>
      </c>
      <c r="AN27" s="86" t="s">
        <v>111</v>
      </c>
      <c r="AO27" s="86" t="s">
        <v>111</v>
      </c>
      <c r="AP27" s="86" t="s">
        <v>111</v>
      </c>
      <c r="AQ27" s="86" t="s">
        <v>111</v>
      </c>
      <c r="AR27" s="86" t="s">
        <v>111</v>
      </c>
      <c r="AS27" s="90"/>
      <c r="AT27" s="91" t="str">
        <f t="shared" si="0"/>
        <v>CUMPLE</v>
      </c>
      <c r="AU27" s="91" t="str">
        <f t="shared" si="1"/>
        <v>CUMPLE</v>
      </c>
      <c r="AV27" s="91" t="str">
        <f t="shared" si="2"/>
        <v>NO CUMPLE</v>
      </c>
      <c r="AW27" s="91" t="str">
        <f t="shared" si="3"/>
        <v>CUMPLE</v>
      </c>
      <c r="AX27" s="91" t="str">
        <f t="shared" si="4"/>
        <v>CUMPLE</v>
      </c>
      <c r="AY27" s="91" t="str">
        <f t="shared" si="5"/>
        <v>CUMPLE</v>
      </c>
      <c r="AZ27" s="91" t="str">
        <f t="shared" si="6"/>
        <v>CUMPLE</v>
      </c>
      <c r="BA27" s="91" t="str">
        <f t="shared" si="7"/>
        <v>CUMPLE</v>
      </c>
      <c r="BB27" s="91" t="str">
        <f t="shared" si="8"/>
        <v>NO CUMPLE</v>
      </c>
      <c r="BC27" s="94"/>
      <c r="BD27" s="79" t="s">
        <v>111</v>
      </c>
      <c r="BE27" s="79" t="s">
        <v>111</v>
      </c>
      <c r="BF27" s="79" t="s">
        <v>141</v>
      </c>
      <c r="BG27" s="79" t="s">
        <v>111</v>
      </c>
      <c r="BH27" s="79" t="s">
        <v>141</v>
      </c>
      <c r="BI27" s="79" t="s">
        <v>141</v>
      </c>
      <c r="BJ27" s="79" t="s">
        <v>111</v>
      </c>
      <c r="BK27" s="79" t="s">
        <v>111</v>
      </c>
      <c r="BL27" s="79" t="s">
        <v>111</v>
      </c>
      <c r="BM27" s="95"/>
      <c r="BN27" s="153" t="s">
        <v>115</v>
      </c>
      <c r="BO27" s="148" t="s">
        <v>111</v>
      </c>
      <c r="BP27" s="148" t="s">
        <v>141</v>
      </c>
      <c r="BQ27" s="148" t="s">
        <v>111</v>
      </c>
      <c r="BR27" s="148" t="s">
        <v>141</v>
      </c>
      <c r="BS27" s="148" t="s">
        <v>141</v>
      </c>
      <c r="BT27" s="153" t="s">
        <v>111</v>
      </c>
      <c r="BU27" s="148" t="s">
        <v>111</v>
      </c>
      <c r="BV27" s="153" t="s">
        <v>115</v>
      </c>
      <c r="BW27" s="94"/>
      <c r="BX27" s="111" t="str">
        <f t="shared" si="9"/>
        <v/>
      </c>
      <c r="BY27" s="111">
        <f t="shared" si="10"/>
        <v>19635000</v>
      </c>
      <c r="BZ27" s="111" t="str">
        <f t="shared" si="11"/>
        <v/>
      </c>
      <c r="CA27" s="111">
        <f t="shared" si="12"/>
        <v>28915662.440000001</v>
      </c>
      <c r="CB27" s="111" t="str">
        <f t="shared" si="13"/>
        <v/>
      </c>
      <c r="CC27" s="111" t="str">
        <f t="shared" si="14"/>
        <v/>
      </c>
      <c r="CD27" s="111">
        <f t="shared" si="15"/>
        <v>29260000</v>
      </c>
      <c r="CE27" s="111">
        <f t="shared" si="16"/>
        <v>13256600</v>
      </c>
      <c r="CF27" s="111" t="str">
        <f t="shared" si="17"/>
        <v/>
      </c>
      <c r="CG27" s="113">
        <f t="shared" si="18"/>
        <v>13256600</v>
      </c>
      <c r="CH27" s="75">
        <v>61</v>
      </c>
      <c r="CI27" s="75">
        <v>61</v>
      </c>
      <c r="CJ27" s="75"/>
      <c r="CK27" s="75">
        <v>36</v>
      </c>
      <c r="CL27" s="75"/>
      <c r="CM27" s="75"/>
      <c r="CN27" s="75">
        <v>24</v>
      </c>
      <c r="CO27" s="75">
        <v>61</v>
      </c>
      <c r="CP27" s="75">
        <v>36</v>
      </c>
      <c r="CQ27" s="95"/>
      <c r="CR27" s="75">
        <f t="shared" si="19"/>
        <v>55</v>
      </c>
      <c r="CS27" s="75">
        <f t="shared" si="20"/>
        <v>55</v>
      </c>
      <c r="CT27" s="75">
        <f t="shared" si="21"/>
        <v>0</v>
      </c>
      <c r="CU27" s="75">
        <f t="shared" si="22"/>
        <v>20</v>
      </c>
      <c r="CV27" s="75">
        <f t="shared" si="23"/>
        <v>0</v>
      </c>
      <c r="CW27" s="75">
        <f t="shared" si="24"/>
        <v>0</v>
      </c>
      <c r="CX27" s="75">
        <f t="shared" si="25"/>
        <v>0</v>
      </c>
      <c r="CY27" s="75">
        <f t="shared" si="26"/>
        <v>55</v>
      </c>
      <c r="CZ27" s="75">
        <f t="shared" si="27"/>
        <v>20</v>
      </c>
      <c r="DA27" s="95"/>
      <c r="DB27" s="115" t="str">
        <f t="shared" si="28"/>
        <v/>
      </c>
      <c r="DC27" s="115">
        <f t="shared" si="29"/>
        <v>30.381818181818183</v>
      </c>
      <c r="DD27" s="115" t="str">
        <f t="shared" si="30"/>
        <v/>
      </c>
      <c r="DE27" s="115">
        <f t="shared" si="31"/>
        <v>20.630583900259417</v>
      </c>
      <c r="DF27" s="115" t="str">
        <f t="shared" si="32"/>
        <v/>
      </c>
      <c r="DG27" s="115" t="str">
        <f t="shared" si="33"/>
        <v/>
      </c>
      <c r="DH27" s="115">
        <f t="shared" si="34"/>
        <v>20.387799043062202</v>
      </c>
      <c r="DI27" s="115">
        <f t="shared" si="35"/>
        <v>45</v>
      </c>
      <c r="DJ27" s="115" t="str">
        <f t="shared" si="36"/>
        <v/>
      </c>
      <c r="DK27" s="117"/>
      <c r="DL27" s="117" t="str">
        <f t="shared" si="37"/>
        <v/>
      </c>
      <c r="DM27" s="117">
        <f t="shared" si="38"/>
        <v>85.381818181818176</v>
      </c>
      <c r="DN27" s="117" t="str">
        <f t="shared" si="39"/>
        <v/>
      </c>
      <c r="DO27" s="117">
        <f t="shared" si="40"/>
        <v>40.630583900259417</v>
      </c>
      <c r="DP27" s="117" t="str">
        <f t="shared" si="41"/>
        <v/>
      </c>
      <c r="DQ27" s="117" t="str">
        <f t="shared" si="42"/>
        <v/>
      </c>
      <c r="DR27" s="117">
        <f t="shared" si="43"/>
        <v>20.387799043062202</v>
      </c>
      <c r="DS27" s="167">
        <f t="shared" si="44"/>
        <v>100</v>
      </c>
      <c r="DT27" s="117" t="str">
        <f t="shared" si="45"/>
        <v/>
      </c>
      <c r="DU27" s="118">
        <f t="shared" si="46"/>
        <v>100</v>
      </c>
      <c r="DV27" s="21" t="str">
        <f t="shared" si="47"/>
        <v/>
      </c>
      <c r="DW27" s="21" t="str">
        <f t="shared" si="53"/>
        <v>UT  VLL CAM</v>
      </c>
      <c r="DX27" s="119" t="str">
        <f t="shared" si="51"/>
        <v>UT  VLL CAM</v>
      </c>
      <c r="DY27" s="120" t="str">
        <f t="shared" si="49"/>
        <v/>
      </c>
      <c r="DZ27" s="120">
        <f t="shared" si="52"/>
        <v>13256600</v>
      </c>
      <c r="EA27" s="120">
        <f t="shared" si="50"/>
        <v>13256600</v>
      </c>
    </row>
    <row r="28" spans="1:132" ht="21" hidden="1" x14ac:dyDescent="0.15">
      <c r="A28" s="143">
        <v>18</v>
      </c>
      <c r="B28" s="144" t="s">
        <v>129</v>
      </c>
      <c r="C28" s="144" t="s">
        <v>182</v>
      </c>
      <c r="D28" s="144" t="s">
        <v>182</v>
      </c>
      <c r="E28" s="144" t="s">
        <v>183</v>
      </c>
      <c r="F28" s="144">
        <v>2</v>
      </c>
      <c r="G28" s="155">
        <v>16231600</v>
      </c>
      <c r="H28" s="158">
        <v>16957500</v>
      </c>
      <c r="I28" s="158">
        <v>12590200</v>
      </c>
      <c r="J28" s="158" t="s">
        <v>141</v>
      </c>
      <c r="K28" s="74" t="s">
        <v>141</v>
      </c>
      <c r="L28" s="157">
        <v>16160493.827160493</v>
      </c>
      <c r="M28" s="157">
        <v>14608440</v>
      </c>
      <c r="N28" s="157">
        <v>13684000.000000002</v>
      </c>
      <c r="O28" s="74" t="s">
        <v>141</v>
      </c>
      <c r="P28" s="74" t="s">
        <v>141</v>
      </c>
      <c r="Q28" s="97"/>
      <c r="R28" s="84" t="s">
        <v>111</v>
      </c>
      <c r="S28" s="84" t="s">
        <v>111</v>
      </c>
      <c r="T28" s="84" t="s">
        <v>115</v>
      </c>
      <c r="U28" s="84" t="s">
        <v>111</v>
      </c>
      <c r="V28" s="84" t="s">
        <v>111</v>
      </c>
      <c r="W28" s="84" t="s">
        <v>111</v>
      </c>
      <c r="X28" s="84" t="s">
        <v>111</v>
      </c>
      <c r="Y28" s="84" t="s">
        <v>111</v>
      </c>
      <c r="Z28" s="84" t="s">
        <v>115</v>
      </c>
      <c r="AA28" s="85" t="s">
        <v>111</v>
      </c>
      <c r="AB28" s="85" t="s">
        <v>111</v>
      </c>
      <c r="AC28" s="85" t="s">
        <v>115</v>
      </c>
      <c r="AD28" s="85" t="s">
        <v>111</v>
      </c>
      <c r="AE28" s="85" t="s">
        <v>111</v>
      </c>
      <c r="AF28" s="85" t="s">
        <v>111</v>
      </c>
      <c r="AG28" s="85" t="s">
        <v>111</v>
      </c>
      <c r="AH28" s="85" t="s">
        <v>111</v>
      </c>
      <c r="AI28" s="85" t="s">
        <v>111</v>
      </c>
      <c r="AJ28" s="86" t="s">
        <v>111</v>
      </c>
      <c r="AK28" s="86" t="s">
        <v>111</v>
      </c>
      <c r="AL28" s="86" t="s">
        <v>111</v>
      </c>
      <c r="AM28" s="86" t="s">
        <v>111</v>
      </c>
      <c r="AN28" s="86" t="s">
        <v>111</v>
      </c>
      <c r="AO28" s="86" t="s">
        <v>111</v>
      </c>
      <c r="AP28" s="86" t="s">
        <v>111</v>
      </c>
      <c r="AQ28" s="86" t="s">
        <v>111</v>
      </c>
      <c r="AR28" s="86" t="s">
        <v>111</v>
      </c>
      <c r="AS28" s="90"/>
      <c r="AT28" s="91" t="str">
        <f t="shared" si="0"/>
        <v>CUMPLE</v>
      </c>
      <c r="AU28" s="91" t="str">
        <f t="shared" si="1"/>
        <v>CUMPLE</v>
      </c>
      <c r="AV28" s="91" t="str">
        <f t="shared" si="2"/>
        <v>NO CUMPLE</v>
      </c>
      <c r="AW28" s="91" t="str">
        <f t="shared" si="3"/>
        <v>CUMPLE</v>
      </c>
      <c r="AX28" s="91" t="str">
        <f t="shared" si="4"/>
        <v>CUMPLE</v>
      </c>
      <c r="AY28" s="91" t="str">
        <f t="shared" si="5"/>
        <v>CUMPLE</v>
      </c>
      <c r="AZ28" s="91" t="str">
        <f t="shared" si="6"/>
        <v>CUMPLE</v>
      </c>
      <c r="BA28" s="91" t="str">
        <f t="shared" si="7"/>
        <v>CUMPLE</v>
      </c>
      <c r="BB28" s="91" t="str">
        <f t="shared" si="8"/>
        <v>NO CUMPLE</v>
      </c>
      <c r="BC28" s="94"/>
      <c r="BD28" s="79" t="s">
        <v>111</v>
      </c>
      <c r="BE28" s="79" t="s">
        <v>111</v>
      </c>
      <c r="BF28" s="79" t="s">
        <v>141</v>
      </c>
      <c r="BG28" s="79" t="s">
        <v>141</v>
      </c>
      <c r="BH28" s="79" t="s">
        <v>115</v>
      </c>
      <c r="BI28" s="79" t="s">
        <v>111</v>
      </c>
      <c r="BJ28" s="79" t="s">
        <v>111</v>
      </c>
      <c r="BK28" s="79" t="s">
        <v>141</v>
      </c>
      <c r="BL28" s="79" t="s">
        <v>141</v>
      </c>
      <c r="BM28" s="95"/>
      <c r="BN28" s="153" t="s">
        <v>115</v>
      </c>
      <c r="BO28" s="148" t="s">
        <v>111</v>
      </c>
      <c r="BP28" s="148" t="s">
        <v>141</v>
      </c>
      <c r="BQ28" s="148" t="s">
        <v>141</v>
      </c>
      <c r="BR28" s="153" t="s">
        <v>115</v>
      </c>
      <c r="BS28" s="148" t="s">
        <v>111</v>
      </c>
      <c r="BT28" s="148" t="s">
        <v>111</v>
      </c>
      <c r="BU28" s="148" t="s">
        <v>141</v>
      </c>
      <c r="BV28" s="148" t="s">
        <v>141</v>
      </c>
      <c r="BW28" s="94"/>
      <c r="BX28" s="111" t="str">
        <f t="shared" si="9"/>
        <v/>
      </c>
      <c r="BY28" s="111">
        <f t="shared" si="10"/>
        <v>12590200</v>
      </c>
      <c r="BZ28" s="111" t="str">
        <f t="shared" si="11"/>
        <v/>
      </c>
      <c r="CA28" s="111" t="str">
        <f t="shared" si="12"/>
        <v/>
      </c>
      <c r="CB28" s="111" t="str">
        <f t="shared" si="13"/>
        <v/>
      </c>
      <c r="CC28" s="111">
        <f t="shared" si="14"/>
        <v>14608440</v>
      </c>
      <c r="CD28" s="111">
        <f t="shared" si="15"/>
        <v>13684000.000000002</v>
      </c>
      <c r="CE28" s="111" t="str">
        <f t="shared" si="16"/>
        <v/>
      </c>
      <c r="CF28" s="111" t="str">
        <f t="shared" si="17"/>
        <v/>
      </c>
      <c r="CG28" s="113">
        <f t="shared" si="18"/>
        <v>12590200</v>
      </c>
      <c r="CH28" s="75">
        <v>61</v>
      </c>
      <c r="CI28" s="75">
        <v>61</v>
      </c>
      <c r="CJ28" s="75"/>
      <c r="CK28" s="75"/>
      <c r="CL28" s="75"/>
      <c r="CM28" s="75">
        <v>72</v>
      </c>
      <c r="CN28" s="75">
        <v>24</v>
      </c>
      <c r="CO28" s="75"/>
      <c r="CP28" s="75"/>
      <c r="CQ28" s="95"/>
      <c r="CR28" s="75">
        <f t="shared" si="19"/>
        <v>55</v>
      </c>
      <c r="CS28" s="75">
        <f t="shared" si="20"/>
        <v>55</v>
      </c>
      <c r="CT28" s="75">
        <f t="shared" si="21"/>
        <v>0</v>
      </c>
      <c r="CU28" s="75">
        <f t="shared" si="22"/>
        <v>0</v>
      </c>
      <c r="CV28" s="75">
        <f t="shared" si="23"/>
        <v>0</v>
      </c>
      <c r="CW28" s="75">
        <f t="shared" si="24"/>
        <v>55</v>
      </c>
      <c r="CX28" s="75">
        <f t="shared" si="25"/>
        <v>0</v>
      </c>
      <c r="CY28" s="75">
        <f t="shared" si="26"/>
        <v>0</v>
      </c>
      <c r="CZ28" s="75">
        <f t="shared" si="27"/>
        <v>0</v>
      </c>
      <c r="DA28" s="95"/>
      <c r="DB28" s="115" t="str">
        <f t="shared" si="28"/>
        <v/>
      </c>
      <c r="DC28" s="115">
        <f t="shared" si="29"/>
        <v>45</v>
      </c>
      <c r="DD28" s="115" t="str">
        <f t="shared" si="30"/>
        <v/>
      </c>
      <c r="DE28" s="115" t="str">
        <f t="shared" si="31"/>
        <v/>
      </c>
      <c r="DF28" s="115" t="str">
        <f t="shared" si="32"/>
        <v/>
      </c>
      <c r="DG28" s="115">
        <f t="shared" si="33"/>
        <v>38.782991202346039</v>
      </c>
      <c r="DH28" s="115">
        <f t="shared" si="34"/>
        <v>41.403025431160472</v>
      </c>
      <c r="DI28" s="115" t="str">
        <f t="shared" si="35"/>
        <v/>
      </c>
      <c r="DJ28" s="115" t="str">
        <f t="shared" si="36"/>
        <v/>
      </c>
      <c r="DK28" s="117"/>
      <c r="DL28" s="117" t="str">
        <f t="shared" si="37"/>
        <v/>
      </c>
      <c r="DM28" s="167">
        <f t="shared" si="38"/>
        <v>100</v>
      </c>
      <c r="DN28" s="117" t="str">
        <f t="shared" si="39"/>
        <v/>
      </c>
      <c r="DO28" s="117" t="str">
        <f t="shared" si="40"/>
        <v/>
      </c>
      <c r="DP28" s="117" t="str">
        <f t="shared" si="41"/>
        <v/>
      </c>
      <c r="DQ28" s="117">
        <f t="shared" si="42"/>
        <v>93.782991202346039</v>
      </c>
      <c r="DR28" s="117">
        <f t="shared" si="43"/>
        <v>41.403025431160472</v>
      </c>
      <c r="DS28" s="117" t="str">
        <f t="shared" si="44"/>
        <v/>
      </c>
      <c r="DT28" s="117" t="str">
        <f t="shared" si="45"/>
        <v/>
      </c>
      <c r="DU28" s="118">
        <f t="shared" si="46"/>
        <v>100</v>
      </c>
      <c r="DV28" s="21" t="str">
        <f t="shared" si="47"/>
        <v>ANDIVISION  S.A.S</v>
      </c>
      <c r="DW28" s="21" t="str">
        <f t="shared" si="53"/>
        <v/>
      </c>
      <c r="DX28" s="119" t="str">
        <f t="shared" si="51"/>
        <v>ANDIVISION  S.A.S</v>
      </c>
      <c r="DY28" s="120">
        <f t="shared" si="49"/>
        <v>12590200</v>
      </c>
      <c r="DZ28" s="120" t="str">
        <f t="shared" si="52"/>
        <v/>
      </c>
      <c r="EA28" s="120">
        <f t="shared" si="50"/>
        <v>12590200</v>
      </c>
      <c r="EB28" s="121"/>
    </row>
    <row r="29" spans="1:132" ht="21" hidden="1" x14ac:dyDescent="0.15">
      <c r="A29" s="143">
        <v>19</v>
      </c>
      <c r="B29" s="144" t="s">
        <v>129</v>
      </c>
      <c r="C29" s="144" t="s">
        <v>182</v>
      </c>
      <c r="D29" s="144" t="s">
        <v>182</v>
      </c>
      <c r="E29" s="144" t="s">
        <v>184</v>
      </c>
      <c r="F29" s="144">
        <v>4</v>
      </c>
      <c r="G29" s="155">
        <v>1618400</v>
      </c>
      <c r="H29" s="158">
        <v>2027760</v>
      </c>
      <c r="I29" s="158">
        <v>1523200</v>
      </c>
      <c r="J29" s="158" t="s">
        <v>141</v>
      </c>
      <c r="K29" s="74" t="s">
        <v>141</v>
      </c>
      <c r="L29" s="157">
        <v>1533777.7777777775</v>
      </c>
      <c r="M29" s="157" t="s">
        <v>141</v>
      </c>
      <c r="N29" s="157">
        <v>1532000</v>
      </c>
      <c r="O29" s="74" t="s">
        <v>141</v>
      </c>
      <c r="P29" s="74" t="s">
        <v>141</v>
      </c>
      <c r="Q29" s="97"/>
      <c r="R29" s="84" t="s">
        <v>111</v>
      </c>
      <c r="S29" s="84" t="s">
        <v>111</v>
      </c>
      <c r="T29" s="84" t="s">
        <v>115</v>
      </c>
      <c r="U29" s="84" t="s">
        <v>111</v>
      </c>
      <c r="V29" s="84" t="s">
        <v>111</v>
      </c>
      <c r="W29" s="84" t="s">
        <v>111</v>
      </c>
      <c r="X29" s="84" t="s">
        <v>111</v>
      </c>
      <c r="Y29" s="84" t="s">
        <v>111</v>
      </c>
      <c r="Z29" s="84" t="s">
        <v>115</v>
      </c>
      <c r="AA29" s="85" t="s">
        <v>111</v>
      </c>
      <c r="AB29" s="85" t="s">
        <v>111</v>
      </c>
      <c r="AC29" s="85" t="s">
        <v>115</v>
      </c>
      <c r="AD29" s="85" t="s">
        <v>111</v>
      </c>
      <c r="AE29" s="85" t="s">
        <v>111</v>
      </c>
      <c r="AF29" s="85" t="s">
        <v>111</v>
      </c>
      <c r="AG29" s="85" t="s">
        <v>111</v>
      </c>
      <c r="AH29" s="85" t="s">
        <v>111</v>
      </c>
      <c r="AI29" s="85" t="s">
        <v>111</v>
      </c>
      <c r="AJ29" s="86" t="s">
        <v>111</v>
      </c>
      <c r="AK29" s="86" t="s">
        <v>111</v>
      </c>
      <c r="AL29" s="86" t="s">
        <v>111</v>
      </c>
      <c r="AM29" s="86" t="s">
        <v>111</v>
      </c>
      <c r="AN29" s="86" t="s">
        <v>111</v>
      </c>
      <c r="AO29" s="86" t="s">
        <v>111</v>
      </c>
      <c r="AP29" s="86" t="s">
        <v>111</v>
      </c>
      <c r="AQ29" s="86" t="s">
        <v>111</v>
      </c>
      <c r="AR29" s="86" t="s">
        <v>111</v>
      </c>
      <c r="AS29" s="90"/>
      <c r="AT29" s="91" t="str">
        <f t="shared" si="0"/>
        <v>CUMPLE</v>
      </c>
      <c r="AU29" s="91" t="str">
        <f t="shared" si="1"/>
        <v>CUMPLE</v>
      </c>
      <c r="AV29" s="91" t="str">
        <f t="shared" si="2"/>
        <v>NO CUMPLE</v>
      </c>
      <c r="AW29" s="91" t="str">
        <f t="shared" si="3"/>
        <v>CUMPLE</v>
      </c>
      <c r="AX29" s="91" t="str">
        <f t="shared" si="4"/>
        <v>CUMPLE</v>
      </c>
      <c r="AY29" s="91" t="str">
        <f t="shared" si="5"/>
        <v>CUMPLE</v>
      </c>
      <c r="AZ29" s="91" t="str">
        <f t="shared" si="6"/>
        <v>CUMPLE</v>
      </c>
      <c r="BA29" s="91" t="str">
        <f t="shared" si="7"/>
        <v>CUMPLE</v>
      </c>
      <c r="BB29" s="91" t="str">
        <f t="shared" si="8"/>
        <v>NO CUMPLE</v>
      </c>
      <c r="BC29" s="94"/>
      <c r="BD29" s="79" t="s">
        <v>111</v>
      </c>
      <c r="BE29" s="79" t="s">
        <v>111</v>
      </c>
      <c r="BF29" s="79" t="s">
        <v>141</v>
      </c>
      <c r="BG29" s="79" t="s">
        <v>141</v>
      </c>
      <c r="BH29" s="79" t="s">
        <v>115</v>
      </c>
      <c r="BI29" s="79" t="s">
        <v>141</v>
      </c>
      <c r="BJ29" s="79" t="s">
        <v>111</v>
      </c>
      <c r="BK29" s="79" t="s">
        <v>141</v>
      </c>
      <c r="BL29" s="79" t="s">
        <v>141</v>
      </c>
      <c r="BM29" s="95"/>
      <c r="BN29" s="153" t="s">
        <v>115</v>
      </c>
      <c r="BO29" s="148" t="s">
        <v>111</v>
      </c>
      <c r="BP29" s="148" t="s">
        <v>141</v>
      </c>
      <c r="BQ29" s="148" t="s">
        <v>141</v>
      </c>
      <c r="BR29" s="148" t="s">
        <v>111</v>
      </c>
      <c r="BS29" s="148" t="s">
        <v>141</v>
      </c>
      <c r="BT29" s="148" t="s">
        <v>111</v>
      </c>
      <c r="BU29" s="148" t="s">
        <v>141</v>
      </c>
      <c r="BV29" s="148" t="s">
        <v>141</v>
      </c>
      <c r="BW29" s="94"/>
      <c r="BX29" s="111" t="str">
        <f t="shared" si="9"/>
        <v/>
      </c>
      <c r="BY29" s="111">
        <f t="shared" si="10"/>
        <v>1523200</v>
      </c>
      <c r="BZ29" s="111" t="str">
        <f t="shared" si="11"/>
        <v/>
      </c>
      <c r="CA29" s="111" t="str">
        <f t="shared" si="12"/>
        <v/>
      </c>
      <c r="CB29" s="111" t="str">
        <f t="shared" si="13"/>
        <v/>
      </c>
      <c r="CC29" s="111" t="str">
        <f t="shared" si="14"/>
        <v/>
      </c>
      <c r="CD29" s="111">
        <f t="shared" si="15"/>
        <v>1532000</v>
      </c>
      <c r="CE29" s="111" t="str">
        <f t="shared" si="16"/>
        <v/>
      </c>
      <c r="CF29" s="111" t="str">
        <f t="shared" si="17"/>
        <v/>
      </c>
      <c r="CG29" s="113">
        <f t="shared" si="18"/>
        <v>1523200</v>
      </c>
      <c r="CH29" s="75">
        <v>61</v>
      </c>
      <c r="CI29" s="75">
        <v>61</v>
      </c>
      <c r="CJ29" s="75"/>
      <c r="CK29" s="75"/>
      <c r="CL29" s="75"/>
      <c r="CM29" s="75"/>
      <c r="CN29" s="75">
        <v>24</v>
      </c>
      <c r="CO29" s="75"/>
      <c r="CP29" s="75"/>
      <c r="CQ29" s="95"/>
      <c r="CR29" s="75">
        <f t="shared" si="19"/>
        <v>55</v>
      </c>
      <c r="CS29" s="75">
        <f t="shared" si="20"/>
        <v>55</v>
      </c>
      <c r="CT29" s="75">
        <f t="shared" si="21"/>
        <v>0</v>
      </c>
      <c r="CU29" s="75">
        <f t="shared" si="22"/>
        <v>0</v>
      </c>
      <c r="CV29" s="75">
        <f t="shared" si="23"/>
        <v>0</v>
      </c>
      <c r="CW29" s="75">
        <f t="shared" si="24"/>
        <v>0</v>
      </c>
      <c r="CX29" s="75">
        <f t="shared" si="25"/>
        <v>0</v>
      </c>
      <c r="CY29" s="75">
        <f t="shared" si="26"/>
        <v>0</v>
      </c>
      <c r="CZ29" s="75">
        <f t="shared" si="27"/>
        <v>0</v>
      </c>
      <c r="DA29" s="95"/>
      <c r="DB29" s="115" t="str">
        <f t="shared" si="28"/>
        <v/>
      </c>
      <c r="DC29" s="115">
        <f t="shared" si="29"/>
        <v>45</v>
      </c>
      <c r="DD29" s="115" t="str">
        <f t="shared" si="30"/>
        <v/>
      </c>
      <c r="DE29" s="115" t="str">
        <f t="shared" si="31"/>
        <v/>
      </c>
      <c r="DF29" s="115" t="str">
        <f t="shared" si="32"/>
        <v/>
      </c>
      <c r="DG29" s="115" t="str">
        <f t="shared" si="33"/>
        <v/>
      </c>
      <c r="DH29" s="115">
        <f t="shared" si="34"/>
        <v>44.741514360313317</v>
      </c>
      <c r="DI29" s="115" t="str">
        <f t="shared" si="35"/>
        <v/>
      </c>
      <c r="DJ29" s="115" t="str">
        <f t="shared" si="36"/>
        <v/>
      </c>
      <c r="DK29" s="117"/>
      <c r="DL29" s="117" t="str">
        <f t="shared" si="37"/>
        <v/>
      </c>
      <c r="DM29" s="167">
        <f t="shared" si="38"/>
        <v>100</v>
      </c>
      <c r="DN29" s="117" t="str">
        <f t="shared" si="39"/>
        <v/>
      </c>
      <c r="DO29" s="117" t="str">
        <f t="shared" si="40"/>
        <v/>
      </c>
      <c r="DP29" s="117" t="str">
        <f t="shared" si="41"/>
        <v/>
      </c>
      <c r="DQ29" s="117" t="str">
        <f t="shared" si="42"/>
        <v/>
      </c>
      <c r="DR29" s="117">
        <f t="shared" si="43"/>
        <v>44.741514360313317</v>
      </c>
      <c r="DS29" s="117" t="str">
        <f t="shared" si="44"/>
        <v/>
      </c>
      <c r="DT29" s="117" t="str">
        <f t="shared" si="45"/>
        <v/>
      </c>
      <c r="DU29" s="118">
        <f t="shared" si="46"/>
        <v>100</v>
      </c>
      <c r="DV29" s="21" t="str">
        <f t="shared" si="47"/>
        <v>ANDIVISION  S.A.S</v>
      </c>
      <c r="DW29" s="21" t="str">
        <f t="shared" si="53"/>
        <v/>
      </c>
      <c r="DX29" s="119" t="str">
        <f>CONCATENATE(DV29,DW29)</f>
        <v>ANDIVISION  S.A.S</v>
      </c>
      <c r="DY29" s="120">
        <f t="shared" si="49"/>
        <v>1523200</v>
      </c>
      <c r="DZ29" s="120" t="str">
        <f t="shared" si="52"/>
        <v/>
      </c>
      <c r="EA29" s="120">
        <f t="shared" si="50"/>
        <v>1523200</v>
      </c>
      <c r="EB29" s="121"/>
    </row>
    <row r="30" spans="1:132" ht="31.5" hidden="1" x14ac:dyDescent="0.15">
      <c r="A30" s="143">
        <v>20</v>
      </c>
      <c r="B30" s="144" t="s">
        <v>129</v>
      </c>
      <c r="C30" s="144" t="s">
        <v>185</v>
      </c>
      <c r="D30" s="144" t="s">
        <v>186</v>
      </c>
      <c r="E30" s="144" t="s">
        <v>184</v>
      </c>
      <c r="F30" s="144">
        <v>5</v>
      </c>
      <c r="G30" s="155">
        <v>2023000</v>
      </c>
      <c r="H30" s="158">
        <v>2534700</v>
      </c>
      <c r="I30" s="158">
        <v>1904000</v>
      </c>
      <c r="J30" s="158" t="s">
        <v>141</v>
      </c>
      <c r="K30" s="74" t="s">
        <v>141</v>
      </c>
      <c r="L30" s="157">
        <v>1917222.222222222</v>
      </c>
      <c r="M30" s="157" t="s">
        <v>141</v>
      </c>
      <c r="N30" s="157">
        <v>1915000</v>
      </c>
      <c r="O30" s="74" t="s">
        <v>141</v>
      </c>
      <c r="P30" s="74" t="s">
        <v>141</v>
      </c>
      <c r="Q30" s="97"/>
      <c r="R30" s="84" t="s">
        <v>111</v>
      </c>
      <c r="S30" s="84" t="s">
        <v>111</v>
      </c>
      <c r="T30" s="84" t="s">
        <v>115</v>
      </c>
      <c r="U30" s="84" t="s">
        <v>111</v>
      </c>
      <c r="V30" s="84" t="s">
        <v>111</v>
      </c>
      <c r="W30" s="84" t="s">
        <v>111</v>
      </c>
      <c r="X30" s="84" t="s">
        <v>111</v>
      </c>
      <c r="Y30" s="84" t="s">
        <v>111</v>
      </c>
      <c r="Z30" s="84" t="s">
        <v>115</v>
      </c>
      <c r="AA30" s="85" t="s">
        <v>111</v>
      </c>
      <c r="AB30" s="85" t="s">
        <v>111</v>
      </c>
      <c r="AC30" s="85" t="s">
        <v>115</v>
      </c>
      <c r="AD30" s="85" t="s">
        <v>111</v>
      </c>
      <c r="AE30" s="85" t="s">
        <v>111</v>
      </c>
      <c r="AF30" s="85" t="s">
        <v>111</v>
      </c>
      <c r="AG30" s="85" t="s">
        <v>111</v>
      </c>
      <c r="AH30" s="85" t="s">
        <v>111</v>
      </c>
      <c r="AI30" s="85" t="s">
        <v>111</v>
      </c>
      <c r="AJ30" s="86" t="s">
        <v>111</v>
      </c>
      <c r="AK30" s="86" t="s">
        <v>111</v>
      </c>
      <c r="AL30" s="86" t="s">
        <v>111</v>
      </c>
      <c r="AM30" s="86" t="s">
        <v>111</v>
      </c>
      <c r="AN30" s="86" t="s">
        <v>111</v>
      </c>
      <c r="AO30" s="86" t="s">
        <v>111</v>
      </c>
      <c r="AP30" s="86" t="s">
        <v>111</v>
      </c>
      <c r="AQ30" s="86" t="s">
        <v>111</v>
      </c>
      <c r="AR30" s="86" t="s">
        <v>111</v>
      </c>
      <c r="AS30" s="90"/>
      <c r="AT30" s="91" t="str">
        <f t="shared" si="0"/>
        <v>CUMPLE</v>
      </c>
      <c r="AU30" s="91" t="str">
        <f t="shared" si="1"/>
        <v>CUMPLE</v>
      </c>
      <c r="AV30" s="91" t="str">
        <f t="shared" si="2"/>
        <v>NO CUMPLE</v>
      </c>
      <c r="AW30" s="91" t="str">
        <f t="shared" si="3"/>
        <v>CUMPLE</v>
      </c>
      <c r="AX30" s="91" t="str">
        <f t="shared" si="4"/>
        <v>CUMPLE</v>
      </c>
      <c r="AY30" s="91" t="str">
        <f t="shared" si="5"/>
        <v>CUMPLE</v>
      </c>
      <c r="AZ30" s="91" t="str">
        <f t="shared" si="6"/>
        <v>CUMPLE</v>
      </c>
      <c r="BA30" s="91" t="str">
        <f t="shared" si="7"/>
        <v>CUMPLE</v>
      </c>
      <c r="BB30" s="91" t="str">
        <f t="shared" si="8"/>
        <v>NO CUMPLE</v>
      </c>
      <c r="BC30" s="94"/>
      <c r="BD30" s="79" t="s">
        <v>111</v>
      </c>
      <c r="BE30" s="79" t="s">
        <v>111</v>
      </c>
      <c r="BF30" s="79" t="s">
        <v>141</v>
      </c>
      <c r="BG30" s="79" t="s">
        <v>141</v>
      </c>
      <c r="BH30" s="79" t="s">
        <v>115</v>
      </c>
      <c r="BI30" s="79" t="s">
        <v>141</v>
      </c>
      <c r="BJ30" s="79" t="s">
        <v>111</v>
      </c>
      <c r="BK30" s="79" t="s">
        <v>141</v>
      </c>
      <c r="BL30" s="79" t="s">
        <v>141</v>
      </c>
      <c r="BM30" s="95"/>
      <c r="BN30" s="153" t="s">
        <v>115</v>
      </c>
      <c r="BO30" s="148" t="s">
        <v>111</v>
      </c>
      <c r="BP30" s="148" t="s">
        <v>141</v>
      </c>
      <c r="BQ30" s="148" t="s">
        <v>141</v>
      </c>
      <c r="BR30" s="148" t="s">
        <v>111</v>
      </c>
      <c r="BS30" s="148" t="s">
        <v>141</v>
      </c>
      <c r="BT30" s="148" t="s">
        <v>111</v>
      </c>
      <c r="BU30" s="148" t="s">
        <v>141</v>
      </c>
      <c r="BV30" s="148" t="s">
        <v>141</v>
      </c>
      <c r="BW30" s="94"/>
      <c r="BX30" s="111" t="str">
        <f t="shared" si="9"/>
        <v/>
      </c>
      <c r="BY30" s="111">
        <f t="shared" si="10"/>
        <v>1904000</v>
      </c>
      <c r="BZ30" s="111" t="str">
        <f t="shared" si="11"/>
        <v/>
      </c>
      <c r="CA30" s="111" t="str">
        <f t="shared" si="12"/>
        <v/>
      </c>
      <c r="CB30" s="111" t="str">
        <f t="shared" si="13"/>
        <v/>
      </c>
      <c r="CC30" s="111" t="str">
        <f t="shared" si="14"/>
        <v/>
      </c>
      <c r="CD30" s="111">
        <f t="shared" si="15"/>
        <v>1915000</v>
      </c>
      <c r="CE30" s="111" t="str">
        <f t="shared" si="16"/>
        <v/>
      </c>
      <c r="CF30" s="111" t="str">
        <f t="shared" si="17"/>
        <v/>
      </c>
      <c r="CG30" s="113">
        <f t="shared" si="18"/>
        <v>1904000</v>
      </c>
      <c r="CH30" s="75">
        <v>61</v>
      </c>
      <c r="CI30" s="75">
        <v>61</v>
      </c>
      <c r="CJ30" s="75"/>
      <c r="CK30" s="75"/>
      <c r="CL30" s="75"/>
      <c r="CM30" s="75"/>
      <c r="CN30" s="75">
        <v>24</v>
      </c>
      <c r="CO30" s="75"/>
      <c r="CP30" s="75"/>
      <c r="CQ30" s="95"/>
      <c r="CR30" s="75">
        <f t="shared" si="19"/>
        <v>55</v>
      </c>
      <c r="CS30" s="75">
        <f t="shared" si="20"/>
        <v>55</v>
      </c>
      <c r="CT30" s="75">
        <f t="shared" si="21"/>
        <v>0</v>
      </c>
      <c r="CU30" s="75">
        <f t="shared" si="22"/>
        <v>0</v>
      </c>
      <c r="CV30" s="75">
        <f t="shared" si="23"/>
        <v>0</v>
      </c>
      <c r="CW30" s="75">
        <f t="shared" si="24"/>
        <v>0</v>
      </c>
      <c r="CX30" s="75">
        <f t="shared" si="25"/>
        <v>0</v>
      </c>
      <c r="CY30" s="75">
        <f t="shared" si="26"/>
        <v>0</v>
      </c>
      <c r="CZ30" s="75">
        <f t="shared" si="27"/>
        <v>0</v>
      </c>
      <c r="DA30" s="95"/>
      <c r="DB30" s="115" t="str">
        <f t="shared" si="28"/>
        <v/>
      </c>
      <c r="DC30" s="115">
        <f t="shared" si="29"/>
        <v>45</v>
      </c>
      <c r="DD30" s="115" t="str">
        <f t="shared" si="30"/>
        <v/>
      </c>
      <c r="DE30" s="115" t="str">
        <f t="shared" si="31"/>
        <v/>
      </c>
      <c r="DF30" s="115" t="str">
        <f t="shared" si="32"/>
        <v/>
      </c>
      <c r="DG30" s="115" t="str">
        <f t="shared" si="33"/>
        <v/>
      </c>
      <c r="DH30" s="115">
        <f t="shared" si="34"/>
        <v>44.741514360313317</v>
      </c>
      <c r="DI30" s="115" t="str">
        <f t="shared" si="35"/>
        <v/>
      </c>
      <c r="DJ30" s="115" t="str">
        <f t="shared" si="36"/>
        <v/>
      </c>
      <c r="DK30" s="117"/>
      <c r="DL30" s="117" t="str">
        <f t="shared" si="37"/>
        <v/>
      </c>
      <c r="DM30" s="167">
        <f t="shared" si="38"/>
        <v>100</v>
      </c>
      <c r="DN30" s="117" t="str">
        <f t="shared" si="39"/>
        <v/>
      </c>
      <c r="DO30" s="117" t="str">
        <f t="shared" si="40"/>
        <v/>
      </c>
      <c r="DP30" s="117" t="str">
        <f t="shared" si="41"/>
        <v/>
      </c>
      <c r="DQ30" s="117" t="str">
        <f t="shared" si="42"/>
        <v/>
      </c>
      <c r="DR30" s="117">
        <f t="shared" si="43"/>
        <v>44.741514360313317</v>
      </c>
      <c r="DS30" s="117" t="str">
        <f t="shared" si="44"/>
        <v/>
      </c>
      <c r="DT30" s="117" t="str">
        <f t="shared" si="45"/>
        <v/>
      </c>
      <c r="DU30" s="118">
        <f t="shared" si="46"/>
        <v>100</v>
      </c>
      <c r="DV30" s="21" t="str">
        <f t="shared" si="47"/>
        <v>ANDIVISION  S.A.S</v>
      </c>
      <c r="DW30" s="21" t="str">
        <f t="shared" si="53"/>
        <v/>
      </c>
      <c r="DX30" s="119" t="str">
        <f t="shared" ref="DX30:DX69" si="54">CONCATENATE(DV30,DW30)</f>
        <v>ANDIVISION  S.A.S</v>
      </c>
      <c r="DY30" s="120">
        <f t="shared" si="49"/>
        <v>1904000</v>
      </c>
      <c r="DZ30" s="120" t="str">
        <f t="shared" si="52"/>
        <v/>
      </c>
      <c r="EA30" s="120">
        <f t="shared" si="50"/>
        <v>1904000</v>
      </c>
    </row>
    <row r="31" spans="1:132" ht="21" hidden="1" x14ac:dyDescent="0.15">
      <c r="A31" s="143">
        <v>21</v>
      </c>
      <c r="B31" s="144" t="s">
        <v>129</v>
      </c>
      <c r="C31" s="144" t="s">
        <v>187</v>
      </c>
      <c r="D31" s="144" t="s">
        <v>188</v>
      </c>
      <c r="E31" s="144" t="s">
        <v>189</v>
      </c>
      <c r="F31" s="144">
        <v>1</v>
      </c>
      <c r="G31" s="155">
        <v>8115800</v>
      </c>
      <c r="H31" s="158">
        <v>8478750</v>
      </c>
      <c r="I31" s="158">
        <v>6295100</v>
      </c>
      <c r="J31" s="158" t="s">
        <v>141</v>
      </c>
      <c r="K31" s="74" t="s">
        <v>141</v>
      </c>
      <c r="L31" s="157">
        <v>8080246.9135802463</v>
      </c>
      <c r="M31" s="157">
        <v>7304220</v>
      </c>
      <c r="N31" s="157">
        <v>6843000</v>
      </c>
      <c r="O31" s="74" t="s">
        <v>141</v>
      </c>
      <c r="P31" s="74" t="s">
        <v>141</v>
      </c>
      <c r="Q31" s="97"/>
      <c r="R31" s="84" t="s">
        <v>111</v>
      </c>
      <c r="S31" s="84" t="s">
        <v>111</v>
      </c>
      <c r="T31" s="84" t="s">
        <v>115</v>
      </c>
      <c r="U31" s="84" t="s">
        <v>111</v>
      </c>
      <c r="V31" s="84" t="s">
        <v>111</v>
      </c>
      <c r="W31" s="84" t="s">
        <v>111</v>
      </c>
      <c r="X31" s="84" t="s">
        <v>111</v>
      </c>
      <c r="Y31" s="84" t="s">
        <v>111</v>
      </c>
      <c r="Z31" s="84" t="s">
        <v>115</v>
      </c>
      <c r="AA31" s="85" t="s">
        <v>111</v>
      </c>
      <c r="AB31" s="85" t="s">
        <v>111</v>
      </c>
      <c r="AC31" s="85" t="s">
        <v>115</v>
      </c>
      <c r="AD31" s="85" t="s">
        <v>111</v>
      </c>
      <c r="AE31" s="85" t="s">
        <v>111</v>
      </c>
      <c r="AF31" s="85" t="s">
        <v>111</v>
      </c>
      <c r="AG31" s="85" t="s">
        <v>111</v>
      </c>
      <c r="AH31" s="85" t="s">
        <v>111</v>
      </c>
      <c r="AI31" s="85" t="s">
        <v>111</v>
      </c>
      <c r="AJ31" s="86" t="s">
        <v>111</v>
      </c>
      <c r="AK31" s="86" t="s">
        <v>111</v>
      </c>
      <c r="AL31" s="86" t="s">
        <v>111</v>
      </c>
      <c r="AM31" s="86" t="s">
        <v>111</v>
      </c>
      <c r="AN31" s="86" t="s">
        <v>111</v>
      </c>
      <c r="AO31" s="86" t="s">
        <v>111</v>
      </c>
      <c r="AP31" s="86" t="s">
        <v>111</v>
      </c>
      <c r="AQ31" s="86" t="s">
        <v>111</v>
      </c>
      <c r="AR31" s="86" t="s">
        <v>111</v>
      </c>
      <c r="AS31" s="90"/>
      <c r="AT31" s="91" t="str">
        <f t="shared" si="0"/>
        <v>CUMPLE</v>
      </c>
      <c r="AU31" s="91" t="str">
        <f t="shared" si="1"/>
        <v>CUMPLE</v>
      </c>
      <c r="AV31" s="91" t="str">
        <f t="shared" si="2"/>
        <v>NO CUMPLE</v>
      </c>
      <c r="AW31" s="91" t="str">
        <f t="shared" si="3"/>
        <v>CUMPLE</v>
      </c>
      <c r="AX31" s="91" t="str">
        <f t="shared" si="4"/>
        <v>CUMPLE</v>
      </c>
      <c r="AY31" s="91" t="str">
        <f t="shared" si="5"/>
        <v>CUMPLE</v>
      </c>
      <c r="AZ31" s="91" t="str">
        <f t="shared" si="6"/>
        <v>CUMPLE</v>
      </c>
      <c r="BA31" s="91" t="str">
        <f t="shared" si="7"/>
        <v>CUMPLE</v>
      </c>
      <c r="BB31" s="91" t="str">
        <f t="shared" si="8"/>
        <v>NO CUMPLE</v>
      </c>
      <c r="BC31" s="94"/>
      <c r="BD31" s="79" t="s">
        <v>111</v>
      </c>
      <c r="BE31" s="79" t="s">
        <v>111</v>
      </c>
      <c r="BF31" s="79" t="s">
        <v>141</v>
      </c>
      <c r="BG31" s="79" t="s">
        <v>141</v>
      </c>
      <c r="BH31" s="79" t="s">
        <v>115</v>
      </c>
      <c r="BI31" s="79" t="s">
        <v>111</v>
      </c>
      <c r="BJ31" s="79" t="s">
        <v>111</v>
      </c>
      <c r="BK31" s="79" t="s">
        <v>141</v>
      </c>
      <c r="BL31" s="79" t="s">
        <v>141</v>
      </c>
      <c r="BM31" s="95"/>
      <c r="BN31" s="153" t="s">
        <v>115</v>
      </c>
      <c r="BO31" s="148" t="s">
        <v>111</v>
      </c>
      <c r="BP31" s="148" t="s">
        <v>141</v>
      </c>
      <c r="BQ31" s="148" t="s">
        <v>141</v>
      </c>
      <c r="BR31" s="153" t="s">
        <v>115</v>
      </c>
      <c r="BS31" s="148" t="s">
        <v>111</v>
      </c>
      <c r="BT31" s="148" t="s">
        <v>111</v>
      </c>
      <c r="BU31" s="148" t="s">
        <v>141</v>
      </c>
      <c r="BV31" s="148" t="s">
        <v>141</v>
      </c>
      <c r="BW31" s="94"/>
      <c r="BX31" s="111" t="str">
        <f t="shared" si="9"/>
        <v/>
      </c>
      <c r="BY31" s="111">
        <f t="shared" si="10"/>
        <v>6295100</v>
      </c>
      <c r="BZ31" s="111" t="str">
        <f t="shared" si="11"/>
        <v/>
      </c>
      <c r="CA31" s="111" t="str">
        <f t="shared" si="12"/>
        <v/>
      </c>
      <c r="CB31" s="111" t="str">
        <f t="shared" si="13"/>
        <v/>
      </c>
      <c r="CC31" s="111">
        <f t="shared" si="14"/>
        <v>7304220</v>
      </c>
      <c r="CD31" s="111">
        <f t="shared" si="15"/>
        <v>6843000</v>
      </c>
      <c r="CE31" s="111" t="str">
        <f t="shared" si="16"/>
        <v/>
      </c>
      <c r="CF31" s="111" t="str">
        <f t="shared" si="17"/>
        <v/>
      </c>
      <c r="CG31" s="113">
        <f t="shared" si="18"/>
        <v>6295100</v>
      </c>
      <c r="CH31" s="75">
        <v>61</v>
      </c>
      <c r="CI31" s="75">
        <v>61</v>
      </c>
      <c r="CJ31" s="75"/>
      <c r="CK31" s="75"/>
      <c r="CL31" s="75"/>
      <c r="CM31" s="75">
        <v>72</v>
      </c>
      <c r="CN31" s="75">
        <v>24</v>
      </c>
      <c r="CO31" s="75"/>
      <c r="CP31" s="75"/>
      <c r="CQ31" s="95"/>
      <c r="CR31" s="75">
        <f t="shared" si="19"/>
        <v>55</v>
      </c>
      <c r="CS31" s="75">
        <f t="shared" si="20"/>
        <v>55</v>
      </c>
      <c r="CT31" s="75">
        <f t="shared" si="21"/>
        <v>0</v>
      </c>
      <c r="CU31" s="75">
        <f t="shared" si="22"/>
        <v>0</v>
      </c>
      <c r="CV31" s="75">
        <f t="shared" si="23"/>
        <v>0</v>
      </c>
      <c r="CW31" s="75">
        <f t="shared" si="24"/>
        <v>55</v>
      </c>
      <c r="CX31" s="75">
        <f t="shared" si="25"/>
        <v>0</v>
      </c>
      <c r="CY31" s="75">
        <f t="shared" si="26"/>
        <v>0</v>
      </c>
      <c r="CZ31" s="75">
        <f t="shared" si="27"/>
        <v>0</v>
      </c>
      <c r="DA31" s="95"/>
      <c r="DB31" s="115" t="str">
        <f t="shared" si="28"/>
        <v/>
      </c>
      <c r="DC31" s="115">
        <f t="shared" si="29"/>
        <v>45</v>
      </c>
      <c r="DD31" s="115" t="str">
        <f t="shared" si="30"/>
        <v/>
      </c>
      <c r="DE31" s="115" t="str">
        <f t="shared" si="31"/>
        <v/>
      </c>
      <c r="DF31" s="115" t="str">
        <f t="shared" si="32"/>
        <v/>
      </c>
      <c r="DG31" s="115">
        <f t="shared" si="33"/>
        <v>38.782991202346039</v>
      </c>
      <c r="DH31" s="115">
        <f t="shared" si="34"/>
        <v>41.396975010960105</v>
      </c>
      <c r="DI31" s="115" t="str">
        <f t="shared" si="35"/>
        <v/>
      </c>
      <c r="DJ31" s="115" t="str">
        <f t="shared" si="36"/>
        <v/>
      </c>
      <c r="DK31" s="117"/>
      <c r="DL31" s="117" t="str">
        <f t="shared" si="37"/>
        <v/>
      </c>
      <c r="DM31" s="167">
        <f t="shared" si="38"/>
        <v>100</v>
      </c>
      <c r="DN31" s="117" t="str">
        <f t="shared" si="39"/>
        <v/>
      </c>
      <c r="DO31" s="117" t="str">
        <f t="shared" si="40"/>
        <v/>
      </c>
      <c r="DP31" s="117" t="str">
        <f t="shared" si="41"/>
        <v/>
      </c>
      <c r="DQ31" s="117">
        <f t="shared" si="42"/>
        <v>93.782991202346039</v>
      </c>
      <c r="DR31" s="117">
        <f t="shared" si="43"/>
        <v>41.396975010960105</v>
      </c>
      <c r="DS31" s="117" t="str">
        <f t="shared" si="44"/>
        <v/>
      </c>
      <c r="DT31" s="117" t="str">
        <f t="shared" si="45"/>
        <v/>
      </c>
      <c r="DU31" s="118">
        <f t="shared" si="46"/>
        <v>100</v>
      </c>
      <c r="DV31" s="21" t="str">
        <f t="shared" si="47"/>
        <v>ANDIVISION  S.A.S</v>
      </c>
      <c r="DW31" s="21" t="str">
        <f t="shared" si="53"/>
        <v/>
      </c>
      <c r="DX31" s="119" t="str">
        <f t="shared" si="54"/>
        <v>ANDIVISION  S.A.S</v>
      </c>
      <c r="DY31" s="120">
        <f t="shared" si="49"/>
        <v>6295100</v>
      </c>
      <c r="DZ31" s="120" t="str">
        <f t="shared" si="52"/>
        <v/>
      </c>
      <c r="EA31" s="120">
        <f t="shared" si="50"/>
        <v>6295100</v>
      </c>
    </row>
    <row r="32" spans="1:132" ht="21" hidden="1" x14ac:dyDescent="0.15">
      <c r="A32" s="143">
        <v>22</v>
      </c>
      <c r="B32" s="144" t="s">
        <v>129</v>
      </c>
      <c r="C32" s="144" t="s">
        <v>190</v>
      </c>
      <c r="D32" s="144" t="s">
        <v>190</v>
      </c>
      <c r="E32" s="144" t="s">
        <v>191</v>
      </c>
      <c r="F32" s="144">
        <v>1</v>
      </c>
      <c r="G32" s="155">
        <v>3451000</v>
      </c>
      <c r="H32" s="158">
        <v>3653300</v>
      </c>
      <c r="I32" s="158">
        <v>3201100</v>
      </c>
      <c r="J32" s="158" t="s">
        <v>141</v>
      </c>
      <c r="K32" s="74" t="s">
        <v>141</v>
      </c>
      <c r="L32" s="157">
        <v>3621566.666666667</v>
      </c>
      <c r="M32" s="157">
        <v>3449810</v>
      </c>
      <c r="N32" s="157">
        <v>3253000</v>
      </c>
      <c r="O32" s="74" t="s">
        <v>141</v>
      </c>
      <c r="P32" s="74" t="s">
        <v>141</v>
      </c>
      <c r="Q32" s="97"/>
      <c r="R32" s="84" t="s">
        <v>111</v>
      </c>
      <c r="S32" s="84" t="s">
        <v>111</v>
      </c>
      <c r="T32" s="84" t="s">
        <v>115</v>
      </c>
      <c r="U32" s="84" t="s">
        <v>111</v>
      </c>
      <c r="V32" s="84" t="s">
        <v>111</v>
      </c>
      <c r="W32" s="84" t="s">
        <v>111</v>
      </c>
      <c r="X32" s="84" t="s">
        <v>111</v>
      </c>
      <c r="Y32" s="84" t="s">
        <v>111</v>
      </c>
      <c r="Z32" s="84" t="s">
        <v>115</v>
      </c>
      <c r="AA32" s="85" t="s">
        <v>111</v>
      </c>
      <c r="AB32" s="85" t="s">
        <v>111</v>
      </c>
      <c r="AC32" s="85" t="s">
        <v>115</v>
      </c>
      <c r="AD32" s="85" t="s">
        <v>111</v>
      </c>
      <c r="AE32" s="85" t="s">
        <v>111</v>
      </c>
      <c r="AF32" s="85" t="s">
        <v>111</v>
      </c>
      <c r="AG32" s="85" t="s">
        <v>111</v>
      </c>
      <c r="AH32" s="85" t="s">
        <v>111</v>
      </c>
      <c r="AI32" s="85" t="s">
        <v>111</v>
      </c>
      <c r="AJ32" s="86" t="s">
        <v>111</v>
      </c>
      <c r="AK32" s="86" t="s">
        <v>111</v>
      </c>
      <c r="AL32" s="86" t="s">
        <v>111</v>
      </c>
      <c r="AM32" s="86" t="s">
        <v>111</v>
      </c>
      <c r="AN32" s="86" t="s">
        <v>111</v>
      </c>
      <c r="AO32" s="86" t="s">
        <v>111</v>
      </c>
      <c r="AP32" s="86" t="s">
        <v>111</v>
      </c>
      <c r="AQ32" s="86" t="s">
        <v>111</v>
      </c>
      <c r="AR32" s="86" t="s">
        <v>111</v>
      </c>
      <c r="AS32" s="90"/>
      <c r="AT32" s="91" t="str">
        <f t="shared" si="0"/>
        <v>CUMPLE</v>
      </c>
      <c r="AU32" s="91" t="str">
        <f t="shared" si="1"/>
        <v>CUMPLE</v>
      </c>
      <c r="AV32" s="91" t="str">
        <f t="shared" si="2"/>
        <v>NO CUMPLE</v>
      </c>
      <c r="AW32" s="91" t="str">
        <f t="shared" si="3"/>
        <v>CUMPLE</v>
      </c>
      <c r="AX32" s="91" t="str">
        <f t="shared" si="4"/>
        <v>CUMPLE</v>
      </c>
      <c r="AY32" s="91" t="str">
        <f t="shared" si="5"/>
        <v>CUMPLE</v>
      </c>
      <c r="AZ32" s="91" t="str">
        <f t="shared" si="6"/>
        <v>CUMPLE</v>
      </c>
      <c r="BA32" s="91" t="str">
        <f t="shared" si="7"/>
        <v>CUMPLE</v>
      </c>
      <c r="BB32" s="91" t="str">
        <f t="shared" si="8"/>
        <v>NO CUMPLE</v>
      </c>
      <c r="BC32" s="94"/>
      <c r="BD32" s="79" t="s">
        <v>111</v>
      </c>
      <c r="BE32" s="79" t="s">
        <v>111</v>
      </c>
      <c r="BF32" s="79" t="s">
        <v>141</v>
      </c>
      <c r="BG32" s="79" t="s">
        <v>141</v>
      </c>
      <c r="BH32" s="79" t="s">
        <v>115</v>
      </c>
      <c r="BI32" s="79" t="s">
        <v>111</v>
      </c>
      <c r="BJ32" s="79" t="s">
        <v>111</v>
      </c>
      <c r="BK32" s="79" t="s">
        <v>141</v>
      </c>
      <c r="BL32" s="79" t="s">
        <v>141</v>
      </c>
      <c r="BM32" s="95"/>
      <c r="BN32" s="153" t="s">
        <v>115</v>
      </c>
      <c r="BO32" s="148" t="s">
        <v>111</v>
      </c>
      <c r="BP32" s="148" t="s">
        <v>141</v>
      </c>
      <c r="BQ32" s="148" t="s">
        <v>141</v>
      </c>
      <c r="BR32" s="148" t="s">
        <v>111</v>
      </c>
      <c r="BS32" s="148" t="s">
        <v>111</v>
      </c>
      <c r="BT32" s="148" t="s">
        <v>111</v>
      </c>
      <c r="BU32" s="148" t="s">
        <v>141</v>
      </c>
      <c r="BV32" s="148" t="s">
        <v>141</v>
      </c>
      <c r="BW32" s="94"/>
      <c r="BX32" s="111" t="str">
        <f t="shared" si="9"/>
        <v/>
      </c>
      <c r="BY32" s="111">
        <f t="shared" si="10"/>
        <v>3201100</v>
      </c>
      <c r="BZ32" s="111" t="str">
        <f t="shared" si="11"/>
        <v/>
      </c>
      <c r="CA32" s="111" t="str">
        <f t="shared" si="12"/>
        <v/>
      </c>
      <c r="CB32" s="111" t="str">
        <f t="shared" si="13"/>
        <v/>
      </c>
      <c r="CC32" s="111">
        <f t="shared" si="14"/>
        <v>3449810</v>
      </c>
      <c r="CD32" s="111">
        <f t="shared" si="15"/>
        <v>3253000</v>
      </c>
      <c r="CE32" s="111" t="str">
        <f t="shared" si="16"/>
        <v/>
      </c>
      <c r="CF32" s="111" t="str">
        <f t="shared" si="17"/>
        <v/>
      </c>
      <c r="CG32" s="113">
        <f t="shared" si="18"/>
        <v>3201100</v>
      </c>
      <c r="CH32" s="75">
        <v>61</v>
      </c>
      <c r="CI32" s="75">
        <v>61</v>
      </c>
      <c r="CJ32" s="75"/>
      <c r="CK32" s="75"/>
      <c r="CL32" s="75"/>
      <c r="CM32" s="75">
        <v>72</v>
      </c>
      <c r="CN32" s="75">
        <v>24</v>
      </c>
      <c r="CO32" s="75"/>
      <c r="CP32" s="75"/>
      <c r="CQ32" s="95"/>
      <c r="CR32" s="75">
        <f t="shared" si="19"/>
        <v>55</v>
      </c>
      <c r="CS32" s="75">
        <f t="shared" si="20"/>
        <v>55</v>
      </c>
      <c r="CT32" s="75">
        <f t="shared" si="21"/>
        <v>0</v>
      </c>
      <c r="CU32" s="75">
        <f t="shared" si="22"/>
        <v>0</v>
      </c>
      <c r="CV32" s="75">
        <f t="shared" si="23"/>
        <v>0</v>
      </c>
      <c r="CW32" s="75">
        <f t="shared" si="24"/>
        <v>55</v>
      </c>
      <c r="CX32" s="75">
        <f t="shared" si="25"/>
        <v>0</v>
      </c>
      <c r="CY32" s="75">
        <f t="shared" si="26"/>
        <v>0</v>
      </c>
      <c r="CZ32" s="75">
        <f t="shared" si="27"/>
        <v>0</v>
      </c>
      <c r="DA32" s="95"/>
      <c r="DB32" s="115" t="str">
        <f t="shared" si="28"/>
        <v/>
      </c>
      <c r="DC32" s="115">
        <f t="shared" si="29"/>
        <v>45</v>
      </c>
      <c r="DD32" s="115" t="str">
        <f t="shared" si="30"/>
        <v/>
      </c>
      <c r="DE32" s="115" t="str">
        <f t="shared" si="31"/>
        <v/>
      </c>
      <c r="DF32" s="115" t="str">
        <f t="shared" si="32"/>
        <v/>
      </c>
      <c r="DG32" s="115">
        <f t="shared" si="33"/>
        <v>41.755777854432566</v>
      </c>
      <c r="DH32" s="115">
        <f t="shared" si="34"/>
        <v>44.28204734091608</v>
      </c>
      <c r="DI32" s="115" t="str">
        <f t="shared" si="35"/>
        <v/>
      </c>
      <c r="DJ32" s="115" t="str">
        <f t="shared" si="36"/>
        <v/>
      </c>
      <c r="DK32" s="117"/>
      <c r="DL32" s="117" t="str">
        <f t="shared" si="37"/>
        <v/>
      </c>
      <c r="DM32" s="167">
        <f t="shared" si="38"/>
        <v>100</v>
      </c>
      <c r="DN32" s="117" t="str">
        <f t="shared" si="39"/>
        <v/>
      </c>
      <c r="DO32" s="117" t="str">
        <f t="shared" si="40"/>
        <v/>
      </c>
      <c r="DP32" s="117" t="str">
        <f t="shared" si="41"/>
        <v/>
      </c>
      <c r="DQ32" s="117">
        <f t="shared" si="42"/>
        <v>96.755777854432566</v>
      </c>
      <c r="DR32" s="117">
        <f t="shared" si="43"/>
        <v>44.28204734091608</v>
      </c>
      <c r="DS32" s="117" t="str">
        <f t="shared" si="44"/>
        <v/>
      </c>
      <c r="DT32" s="117" t="str">
        <f t="shared" si="45"/>
        <v/>
      </c>
      <c r="DU32" s="118">
        <f t="shared" si="46"/>
        <v>100</v>
      </c>
      <c r="DV32" s="21" t="str">
        <f t="shared" si="47"/>
        <v>ANDIVISION  S.A.S</v>
      </c>
      <c r="DW32" s="21" t="str">
        <f t="shared" si="53"/>
        <v/>
      </c>
      <c r="DX32" s="119" t="str">
        <f t="shared" si="54"/>
        <v>ANDIVISION  S.A.S</v>
      </c>
      <c r="DY32" s="120">
        <f t="shared" si="49"/>
        <v>3201100</v>
      </c>
      <c r="DZ32" s="120" t="str">
        <f t="shared" si="52"/>
        <v/>
      </c>
      <c r="EA32" s="120">
        <f t="shared" si="50"/>
        <v>3201100</v>
      </c>
    </row>
    <row r="33" spans="1:132" ht="21" hidden="1" x14ac:dyDescent="0.15">
      <c r="A33" s="143">
        <v>23</v>
      </c>
      <c r="B33" s="144" t="s">
        <v>129</v>
      </c>
      <c r="C33" s="144" t="s">
        <v>190</v>
      </c>
      <c r="D33" s="144" t="s">
        <v>190</v>
      </c>
      <c r="E33" s="144" t="s">
        <v>192</v>
      </c>
      <c r="F33" s="144">
        <v>1</v>
      </c>
      <c r="G33" s="155">
        <v>2249100</v>
      </c>
      <c r="H33" s="158" t="s">
        <v>141</v>
      </c>
      <c r="I33" s="158" t="s">
        <v>141</v>
      </c>
      <c r="J33" s="158" t="s">
        <v>141</v>
      </c>
      <c r="K33" s="74" t="s">
        <v>141</v>
      </c>
      <c r="L33" s="157" t="s">
        <v>141</v>
      </c>
      <c r="M33" s="157" t="s">
        <v>141</v>
      </c>
      <c r="N33" s="157">
        <v>1957000</v>
      </c>
      <c r="O33" s="74" t="s">
        <v>141</v>
      </c>
      <c r="P33" s="74" t="s">
        <v>141</v>
      </c>
      <c r="Q33" s="97"/>
      <c r="R33" s="84" t="s">
        <v>111</v>
      </c>
      <c r="S33" s="84" t="s">
        <v>111</v>
      </c>
      <c r="T33" s="84" t="s">
        <v>115</v>
      </c>
      <c r="U33" s="84" t="s">
        <v>111</v>
      </c>
      <c r="V33" s="84" t="s">
        <v>111</v>
      </c>
      <c r="W33" s="84" t="s">
        <v>111</v>
      </c>
      <c r="X33" s="84" t="s">
        <v>111</v>
      </c>
      <c r="Y33" s="84" t="s">
        <v>111</v>
      </c>
      <c r="Z33" s="84" t="s">
        <v>115</v>
      </c>
      <c r="AA33" s="85" t="s">
        <v>111</v>
      </c>
      <c r="AB33" s="85" t="s">
        <v>111</v>
      </c>
      <c r="AC33" s="85" t="s">
        <v>115</v>
      </c>
      <c r="AD33" s="85" t="s">
        <v>111</v>
      </c>
      <c r="AE33" s="85" t="s">
        <v>111</v>
      </c>
      <c r="AF33" s="85" t="s">
        <v>111</v>
      </c>
      <c r="AG33" s="85" t="s">
        <v>111</v>
      </c>
      <c r="AH33" s="85" t="s">
        <v>111</v>
      </c>
      <c r="AI33" s="85" t="s">
        <v>111</v>
      </c>
      <c r="AJ33" s="86" t="s">
        <v>111</v>
      </c>
      <c r="AK33" s="86" t="s">
        <v>111</v>
      </c>
      <c r="AL33" s="86" t="s">
        <v>111</v>
      </c>
      <c r="AM33" s="86" t="s">
        <v>111</v>
      </c>
      <c r="AN33" s="86" t="s">
        <v>111</v>
      </c>
      <c r="AO33" s="86" t="s">
        <v>111</v>
      </c>
      <c r="AP33" s="86" t="s">
        <v>111</v>
      </c>
      <c r="AQ33" s="86" t="s">
        <v>111</v>
      </c>
      <c r="AR33" s="86" t="s">
        <v>111</v>
      </c>
      <c r="AS33" s="90"/>
      <c r="AT33" s="91" t="str">
        <f t="shared" si="0"/>
        <v>CUMPLE</v>
      </c>
      <c r="AU33" s="91" t="str">
        <f t="shared" si="1"/>
        <v>CUMPLE</v>
      </c>
      <c r="AV33" s="91" t="str">
        <f t="shared" si="2"/>
        <v>NO CUMPLE</v>
      </c>
      <c r="AW33" s="91" t="str">
        <f t="shared" si="3"/>
        <v>CUMPLE</v>
      </c>
      <c r="AX33" s="91" t="str">
        <f t="shared" si="4"/>
        <v>CUMPLE</v>
      </c>
      <c r="AY33" s="91" t="str">
        <f t="shared" si="5"/>
        <v>CUMPLE</v>
      </c>
      <c r="AZ33" s="91" t="str">
        <f t="shared" si="6"/>
        <v>CUMPLE</v>
      </c>
      <c r="BA33" s="91" t="str">
        <f t="shared" si="7"/>
        <v>CUMPLE</v>
      </c>
      <c r="BB33" s="91" t="str">
        <f t="shared" si="8"/>
        <v>NO CUMPLE</v>
      </c>
      <c r="BC33" s="94"/>
      <c r="BD33" s="79" t="s">
        <v>141</v>
      </c>
      <c r="BE33" s="79" t="s">
        <v>141</v>
      </c>
      <c r="BF33" s="79" t="s">
        <v>141</v>
      </c>
      <c r="BG33" s="79" t="s">
        <v>141</v>
      </c>
      <c r="BH33" s="79" t="s">
        <v>141</v>
      </c>
      <c r="BI33" s="79" t="s">
        <v>141</v>
      </c>
      <c r="BJ33" s="79" t="s">
        <v>115</v>
      </c>
      <c r="BK33" s="79" t="s">
        <v>141</v>
      </c>
      <c r="BL33" s="79" t="s">
        <v>141</v>
      </c>
      <c r="BM33" s="95"/>
      <c r="BN33" s="148" t="s">
        <v>141</v>
      </c>
      <c r="BO33" s="148" t="s">
        <v>141</v>
      </c>
      <c r="BP33" s="148" t="s">
        <v>141</v>
      </c>
      <c r="BQ33" s="148" t="s">
        <v>141</v>
      </c>
      <c r="BR33" s="148" t="s">
        <v>141</v>
      </c>
      <c r="BS33" s="148" t="s">
        <v>141</v>
      </c>
      <c r="BT33" s="148" t="s">
        <v>111</v>
      </c>
      <c r="BU33" s="148" t="s">
        <v>141</v>
      </c>
      <c r="BV33" s="148" t="s">
        <v>141</v>
      </c>
      <c r="BW33" s="94"/>
      <c r="BX33" s="111" t="str">
        <f t="shared" si="9"/>
        <v/>
      </c>
      <c r="BY33" s="111" t="str">
        <f t="shared" si="10"/>
        <v/>
      </c>
      <c r="BZ33" s="111" t="str">
        <f t="shared" si="11"/>
        <v/>
      </c>
      <c r="CA33" s="111" t="str">
        <f t="shared" si="12"/>
        <v/>
      </c>
      <c r="CB33" s="111" t="str">
        <f t="shared" si="13"/>
        <v/>
      </c>
      <c r="CC33" s="111" t="str">
        <f t="shared" si="14"/>
        <v/>
      </c>
      <c r="CD33" s="111" t="str">
        <f t="shared" si="15"/>
        <v/>
      </c>
      <c r="CE33" s="111" t="str">
        <f t="shared" si="16"/>
        <v/>
      </c>
      <c r="CF33" s="111" t="str">
        <f t="shared" si="17"/>
        <v/>
      </c>
      <c r="CG33" s="113">
        <f t="shared" si="18"/>
        <v>0</v>
      </c>
      <c r="CH33" s="75"/>
      <c r="CI33" s="75"/>
      <c r="CJ33" s="75"/>
      <c r="CK33" s="75"/>
      <c r="CL33" s="75"/>
      <c r="CM33" s="75"/>
      <c r="CN33" s="75">
        <v>24</v>
      </c>
      <c r="CO33" s="75"/>
      <c r="CP33" s="75"/>
      <c r="CQ33" s="95"/>
      <c r="CR33" s="75">
        <f t="shared" si="19"/>
        <v>0</v>
      </c>
      <c r="CS33" s="75">
        <f t="shared" si="20"/>
        <v>0</v>
      </c>
      <c r="CT33" s="75">
        <f t="shared" si="21"/>
        <v>0</v>
      </c>
      <c r="CU33" s="75">
        <f t="shared" si="22"/>
        <v>0</v>
      </c>
      <c r="CV33" s="75">
        <f t="shared" si="23"/>
        <v>0</v>
      </c>
      <c r="CW33" s="75">
        <f t="shared" si="24"/>
        <v>0</v>
      </c>
      <c r="CX33" s="75">
        <f t="shared" si="25"/>
        <v>0</v>
      </c>
      <c r="CY33" s="75">
        <f t="shared" si="26"/>
        <v>0</v>
      </c>
      <c r="CZ33" s="75">
        <f t="shared" si="27"/>
        <v>0</v>
      </c>
      <c r="DA33" s="95"/>
      <c r="DB33" s="115" t="str">
        <f t="shared" si="28"/>
        <v/>
      </c>
      <c r="DC33" s="115" t="str">
        <f t="shared" si="29"/>
        <v/>
      </c>
      <c r="DD33" s="115" t="str">
        <f t="shared" si="30"/>
        <v/>
      </c>
      <c r="DE33" s="115" t="str">
        <f t="shared" si="31"/>
        <v/>
      </c>
      <c r="DF33" s="115" t="str">
        <f t="shared" si="32"/>
        <v/>
      </c>
      <c r="DG33" s="115" t="str">
        <f t="shared" si="33"/>
        <v/>
      </c>
      <c r="DH33" s="115" t="str">
        <f t="shared" si="34"/>
        <v/>
      </c>
      <c r="DI33" s="115" t="str">
        <f t="shared" si="35"/>
        <v/>
      </c>
      <c r="DJ33" s="115" t="str">
        <f t="shared" si="36"/>
        <v/>
      </c>
      <c r="DK33" s="117"/>
      <c r="DL33" s="117" t="str">
        <f t="shared" si="37"/>
        <v/>
      </c>
      <c r="DM33" s="117" t="str">
        <f t="shared" si="38"/>
        <v/>
      </c>
      <c r="DN33" s="117" t="str">
        <f t="shared" si="39"/>
        <v/>
      </c>
      <c r="DO33" s="117" t="str">
        <f t="shared" si="40"/>
        <v/>
      </c>
      <c r="DP33" s="117" t="str">
        <f t="shared" si="41"/>
        <v/>
      </c>
      <c r="DQ33" s="117" t="str">
        <f t="shared" si="42"/>
        <v/>
      </c>
      <c r="DR33" s="167" t="str">
        <f t="shared" si="43"/>
        <v/>
      </c>
      <c r="DS33" s="117" t="str">
        <f t="shared" si="44"/>
        <v/>
      </c>
      <c r="DT33" s="117" t="str">
        <f t="shared" si="45"/>
        <v/>
      </c>
      <c r="DU33" s="118">
        <f t="shared" si="46"/>
        <v>0</v>
      </c>
      <c r="DV33" s="21" t="str">
        <f t="shared" si="47"/>
        <v/>
      </c>
      <c r="DW33" s="21" t="str">
        <f t="shared" si="53"/>
        <v/>
      </c>
      <c r="DX33" s="119" t="str">
        <f t="shared" si="54"/>
        <v/>
      </c>
      <c r="DY33" s="120" t="str">
        <f t="shared" si="49"/>
        <v/>
      </c>
      <c r="DZ33" s="120" t="str">
        <f t="shared" si="52"/>
        <v/>
      </c>
      <c r="EA33" s="120">
        <f t="shared" si="50"/>
        <v>0</v>
      </c>
      <c r="EB33" s="121"/>
    </row>
    <row r="34" spans="1:132" ht="42" hidden="1" x14ac:dyDescent="0.15">
      <c r="A34" s="143">
        <v>24</v>
      </c>
      <c r="B34" s="144" t="s">
        <v>129</v>
      </c>
      <c r="C34" s="144" t="s">
        <v>193</v>
      </c>
      <c r="D34" s="144" t="s">
        <v>194</v>
      </c>
      <c r="E34" s="144" t="s">
        <v>195</v>
      </c>
      <c r="F34" s="144">
        <v>1</v>
      </c>
      <c r="G34" s="155">
        <v>8568000</v>
      </c>
      <c r="H34" s="158" t="s">
        <v>141</v>
      </c>
      <c r="I34" s="158" t="s">
        <v>141</v>
      </c>
      <c r="J34" s="158" t="s">
        <v>141</v>
      </c>
      <c r="K34" s="74" t="s">
        <v>141</v>
      </c>
      <c r="L34" s="157">
        <v>8568000</v>
      </c>
      <c r="M34" s="157" t="s">
        <v>141</v>
      </c>
      <c r="N34" s="157">
        <v>5927000</v>
      </c>
      <c r="O34" s="74" t="s">
        <v>141</v>
      </c>
      <c r="P34" s="74" t="s">
        <v>141</v>
      </c>
      <c r="Q34" s="97"/>
      <c r="R34" s="84" t="s">
        <v>111</v>
      </c>
      <c r="S34" s="84" t="s">
        <v>111</v>
      </c>
      <c r="T34" s="84" t="s">
        <v>115</v>
      </c>
      <c r="U34" s="84" t="s">
        <v>111</v>
      </c>
      <c r="V34" s="84" t="s">
        <v>111</v>
      </c>
      <c r="W34" s="84" t="s">
        <v>111</v>
      </c>
      <c r="X34" s="84" t="s">
        <v>111</v>
      </c>
      <c r="Y34" s="84" t="s">
        <v>111</v>
      </c>
      <c r="Z34" s="84" t="s">
        <v>115</v>
      </c>
      <c r="AA34" s="85" t="s">
        <v>111</v>
      </c>
      <c r="AB34" s="85" t="s">
        <v>111</v>
      </c>
      <c r="AC34" s="85" t="s">
        <v>115</v>
      </c>
      <c r="AD34" s="85" t="s">
        <v>111</v>
      </c>
      <c r="AE34" s="85" t="s">
        <v>111</v>
      </c>
      <c r="AF34" s="85" t="s">
        <v>111</v>
      </c>
      <c r="AG34" s="85" t="s">
        <v>111</v>
      </c>
      <c r="AH34" s="85" t="s">
        <v>111</v>
      </c>
      <c r="AI34" s="85" t="s">
        <v>111</v>
      </c>
      <c r="AJ34" s="86" t="s">
        <v>111</v>
      </c>
      <c r="AK34" s="86" t="s">
        <v>111</v>
      </c>
      <c r="AL34" s="86" t="s">
        <v>111</v>
      </c>
      <c r="AM34" s="86" t="s">
        <v>111</v>
      </c>
      <c r="AN34" s="86" t="s">
        <v>111</v>
      </c>
      <c r="AO34" s="86" t="s">
        <v>111</v>
      </c>
      <c r="AP34" s="86" t="s">
        <v>111</v>
      </c>
      <c r="AQ34" s="86" t="s">
        <v>111</v>
      </c>
      <c r="AR34" s="86" t="s">
        <v>111</v>
      </c>
      <c r="AS34" s="90"/>
      <c r="AT34" s="91" t="str">
        <f t="shared" si="0"/>
        <v>CUMPLE</v>
      </c>
      <c r="AU34" s="91" t="str">
        <f t="shared" si="1"/>
        <v>CUMPLE</v>
      </c>
      <c r="AV34" s="91" t="str">
        <f t="shared" si="2"/>
        <v>NO CUMPLE</v>
      </c>
      <c r="AW34" s="91" t="str">
        <f t="shared" si="3"/>
        <v>CUMPLE</v>
      </c>
      <c r="AX34" s="91" t="str">
        <f t="shared" si="4"/>
        <v>CUMPLE</v>
      </c>
      <c r="AY34" s="91" t="str">
        <f t="shared" si="5"/>
        <v>CUMPLE</v>
      </c>
      <c r="AZ34" s="91" t="str">
        <f t="shared" si="6"/>
        <v>CUMPLE</v>
      </c>
      <c r="BA34" s="91" t="str">
        <f t="shared" si="7"/>
        <v>CUMPLE</v>
      </c>
      <c r="BB34" s="91" t="str">
        <f t="shared" si="8"/>
        <v>NO CUMPLE</v>
      </c>
      <c r="BC34" s="94"/>
      <c r="BD34" s="79" t="s">
        <v>141</v>
      </c>
      <c r="BE34" s="79" t="s">
        <v>141</v>
      </c>
      <c r="BF34" s="79" t="s">
        <v>141</v>
      </c>
      <c r="BG34" s="79" t="s">
        <v>141</v>
      </c>
      <c r="BH34" s="79" t="s">
        <v>115</v>
      </c>
      <c r="BI34" s="79" t="s">
        <v>141</v>
      </c>
      <c r="BJ34" s="79" t="s">
        <v>115</v>
      </c>
      <c r="BK34" s="79" t="s">
        <v>141</v>
      </c>
      <c r="BL34" s="79" t="s">
        <v>141</v>
      </c>
      <c r="BM34" s="95"/>
      <c r="BN34" s="148" t="s">
        <v>141</v>
      </c>
      <c r="BO34" s="148" t="s">
        <v>141</v>
      </c>
      <c r="BP34" s="148" t="s">
        <v>141</v>
      </c>
      <c r="BQ34" s="148" t="s">
        <v>141</v>
      </c>
      <c r="BR34" s="148" t="s">
        <v>111</v>
      </c>
      <c r="BS34" s="148" t="s">
        <v>141</v>
      </c>
      <c r="BT34" s="153" t="s">
        <v>115</v>
      </c>
      <c r="BU34" s="148" t="s">
        <v>141</v>
      </c>
      <c r="BV34" s="148" t="s">
        <v>141</v>
      </c>
      <c r="BW34" s="94"/>
      <c r="BX34" s="111" t="str">
        <f t="shared" si="9"/>
        <v/>
      </c>
      <c r="BY34" s="111" t="str">
        <f t="shared" si="10"/>
        <v/>
      </c>
      <c r="BZ34" s="111" t="str">
        <f t="shared" si="11"/>
        <v/>
      </c>
      <c r="CA34" s="111" t="str">
        <f t="shared" si="12"/>
        <v/>
      </c>
      <c r="CB34" s="111" t="str">
        <f t="shared" si="13"/>
        <v/>
      </c>
      <c r="CC34" s="111" t="str">
        <f t="shared" si="14"/>
        <v/>
      </c>
      <c r="CD34" s="111" t="str">
        <f t="shared" si="15"/>
        <v/>
      </c>
      <c r="CE34" s="111" t="str">
        <f t="shared" si="16"/>
        <v/>
      </c>
      <c r="CF34" s="111" t="str">
        <f t="shared" si="17"/>
        <v/>
      </c>
      <c r="CG34" s="113">
        <f t="shared" si="18"/>
        <v>0</v>
      </c>
      <c r="CH34" s="75"/>
      <c r="CI34" s="75"/>
      <c r="CJ34" s="75"/>
      <c r="CK34" s="75"/>
      <c r="CL34" s="75"/>
      <c r="CM34" s="75"/>
      <c r="CN34" s="75">
        <v>24</v>
      </c>
      <c r="CO34" s="75"/>
      <c r="CP34" s="75"/>
      <c r="CQ34" s="95"/>
      <c r="CR34" s="75">
        <f t="shared" si="19"/>
        <v>0</v>
      </c>
      <c r="CS34" s="75">
        <f t="shared" si="20"/>
        <v>0</v>
      </c>
      <c r="CT34" s="75">
        <f t="shared" si="21"/>
        <v>0</v>
      </c>
      <c r="CU34" s="75">
        <f t="shared" si="22"/>
        <v>0</v>
      </c>
      <c r="CV34" s="75">
        <f t="shared" si="23"/>
        <v>0</v>
      </c>
      <c r="CW34" s="75">
        <f t="shared" si="24"/>
        <v>0</v>
      </c>
      <c r="CX34" s="75">
        <f t="shared" si="25"/>
        <v>0</v>
      </c>
      <c r="CY34" s="75">
        <f t="shared" si="26"/>
        <v>0</v>
      </c>
      <c r="CZ34" s="75">
        <f t="shared" si="27"/>
        <v>0</v>
      </c>
      <c r="DA34" s="95"/>
      <c r="DB34" s="115" t="str">
        <f t="shared" si="28"/>
        <v/>
      </c>
      <c r="DC34" s="115" t="str">
        <f t="shared" si="29"/>
        <v/>
      </c>
      <c r="DD34" s="115" t="str">
        <f t="shared" si="30"/>
        <v/>
      </c>
      <c r="DE34" s="115" t="str">
        <f t="shared" si="31"/>
        <v/>
      </c>
      <c r="DF34" s="115" t="str">
        <f t="shared" si="32"/>
        <v/>
      </c>
      <c r="DG34" s="115" t="str">
        <f t="shared" si="33"/>
        <v/>
      </c>
      <c r="DH34" s="115" t="str">
        <f t="shared" si="34"/>
        <v/>
      </c>
      <c r="DI34" s="115" t="str">
        <f t="shared" si="35"/>
        <v/>
      </c>
      <c r="DJ34" s="115" t="str">
        <f t="shared" si="36"/>
        <v/>
      </c>
      <c r="DK34" s="117"/>
      <c r="DL34" s="117" t="str">
        <f t="shared" si="37"/>
        <v/>
      </c>
      <c r="DM34" s="117" t="str">
        <f t="shared" si="38"/>
        <v/>
      </c>
      <c r="DN34" s="117" t="str">
        <f t="shared" si="39"/>
        <v/>
      </c>
      <c r="DO34" s="117" t="str">
        <f t="shared" si="40"/>
        <v/>
      </c>
      <c r="DP34" s="117" t="str">
        <f t="shared" si="41"/>
        <v/>
      </c>
      <c r="DQ34" s="117" t="str">
        <f t="shared" si="42"/>
        <v/>
      </c>
      <c r="DR34" s="117" t="str">
        <f t="shared" si="43"/>
        <v/>
      </c>
      <c r="DS34" s="117" t="str">
        <f t="shared" si="44"/>
        <v/>
      </c>
      <c r="DT34" s="117" t="str">
        <f t="shared" si="45"/>
        <v/>
      </c>
      <c r="DU34" s="118">
        <f t="shared" si="46"/>
        <v>0</v>
      </c>
      <c r="DV34" s="21" t="str">
        <f t="shared" si="47"/>
        <v/>
      </c>
      <c r="DW34" s="21" t="str">
        <f t="shared" si="53"/>
        <v/>
      </c>
      <c r="DX34" s="119" t="str">
        <f t="shared" si="54"/>
        <v/>
      </c>
      <c r="DY34" s="120" t="str">
        <f t="shared" si="49"/>
        <v/>
      </c>
      <c r="DZ34" s="120" t="str">
        <f t="shared" si="52"/>
        <v/>
      </c>
      <c r="EA34" s="120">
        <f t="shared" si="50"/>
        <v>0</v>
      </c>
    </row>
    <row r="35" spans="1:132" ht="42" hidden="1" x14ac:dyDescent="0.15">
      <c r="A35" s="143">
        <v>25</v>
      </c>
      <c r="B35" s="144" t="s">
        <v>129</v>
      </c>
      <c r="C35" s="144" t="s">
        <v>193</v>
      </c>
      <c r="D35" s="144" t="s">
        <v>194</v>
      </c>
      <c r="E35" s="144" t="s">
        <v>196</v>
      </c>
      <c r="F35" s="144">
        <v>1</v>
      </c>
      <c r="G35" s="155">
        <v>1166200</v>
      </c>
      <c r="H35" s="158" t="s">
        <v>141</v>
      </c>
      <c r="I35" s="158">
        <v>899640</v>
      </c>
      <c r="J35" s="158" t="s">
        <v>141</v>
      </c>
      <c r="K35" s="74" t="s">
        <v>141</v>
      </c>
      <c r="L35" s="157">
        <v>317333.33333333337</v>
      </c>
      <c r="M35" s="157" t="s">
        <v>141</v>
      </c>
      <c r="N35" s="157">
        <v>150000</v>
      </c>
      <c r="O35" s="74" t="s">
        <v>141</v>
      </c>
      <c r="P35" s="74" t="s">
        <v>141</v>
      </c>
      <c r="Q35" s="97"/>
      <c r="R35" s="84" t="s">
        <v>111</v>
      </c>
      <c r="S35" s="84" t="s">
        <v>111</v>
      </c>
      <c r="T35" s="84" t="s">
        <v>115</v>
      </c>
      <c r="U35" s="84" t="s">
        <v>111</v>
      </c>
      <c r="V35" s="84" t="s">
        <v>111</v>
      </c>
      <c r="W35" s="84" t="s">
        <v>111</v>
      </c>
      <c r="X35" s="84" t="s">
        <v>111</v>
      </c>
      <c r="Y35" s="84" t="s">
        <v>111</v>
      </c>
      <c r="Z35" s="84" t="s">
        <v>115</v>
      </c>
      <c r="AA35" s="85" t="s">
        <v>111</v>
      </c>
      <c r="AB35" s="85" t="s">
        <v>111</v>
      </c>
      <c r="AC35" s="85" t="s">
        <v>115</v>
      </c>
      <c r="AD35" s="85" t="s">
        <v>111</v>
      </c>
      <c r="AE35" s="85" t="s">
        <v>111</v>
      </c>
      <c r="AF35" s="85" t="s">
        <v>111</v>
      </c>
      <c r="AG35" s="85" t="s">
        <v>111</v>
      </c>
      <c r="AH35" s="85" t="s">
        <v>111</v>
      </c>
      <c r="AI35" s="85" t="s">
        <v>111</v>
      </c>
      <c r="AJ35" s="86" t="s">
        <v>111</v>
      </c>
      <c r="AK35" s="86" t="s">
        <v>111</v>
      </c>
      <c r="AL35" s="86" t="s">
        <v>111</v>
      </c>
      <c r="AM35" s="86" t="s">
        <v>111</v>
      </c>
      <c r="AN35" s="86" t="s">
        <v>111</v>
      </c>
      <c r="AO35" s="86" t="s">
        <v>111</v>
      </c>
      <c r="AP35" s="86" t="s">
        <v>111</v>
      </c>
      <c r="AQ35" s="86" t="s">
        <v>111</v>
      </c>
      <c r="AR35" s="86" t="s">
        <v>111</v>
      </c>
      <c r="AS35" s="90"/>
      <c r="AT35" s="91" t="str">
        <f t="shared" si="0"/>
        <v>CUMPLE</v>
      </c>
      <c r="AU35" s="91" t="str">
        <f t="shared" si="1"/>
        <v>CUMPLE</v>
      </c>
      <c r="AV35" s="91" t="str">
        <f t="shared" si="2"/>
        <v>NO CUMPLE</v>
      </c>
      <c r="AW35" s="91" t="str">
        <f t="shared" si="3"/>
        <v>CUMPLE</v>
      </c>
      <c r="AX35" s="91" t="str">
        <f t="shared" si="4"/>
        <v>CUMPLE</v>
      </c>
      <c r="AY35" s="91" t="str">
        <f t="shared" si="5"/>
        <v>CUMPLE</v>
      </c>
      <c r="AZ35" s="91" t="str">
        <f t="shared" si="6"/>
        <v>CUMPLE</v>
      </c>
      <c r="BA35" s="91" t="str">
        <f t="shared" si="7"/>
        <v>CUMPLE</v>
      </c>
      <c r="BB35" s="91" t="str">
        <f t="shared" si="8"/>
        <v>NO CUMPLE</v>
      </c>
      <c r="BC35" s="94"/>
      <c r="BD35" s="79" t="s">
        <v>141</v>
      </c>
      <c r="BE35" s="79" t="s">
        <v>111</v>
      </c>
      <c r="BF35" s="79" t="s">
        <v>141</v>
      </c>
      <c r="BG35" s="79" t="s">
        <v>141</v>
      </c>
      <c r="BH35" s="79" t="s">
        <v>111</v>
      </c>
      <c r="BI35" s="79" t="s">
        <v>141</v>
      </c>
      <c r="BJ35" s="79" t="s">
        <v>115</v>
      </c>
      <c r="BK35" s="79" t="s">
        <v>141</v>
      </c>
      <c r="BL35" s="79" t="s">
        <v>141</v>
      </c>
      <c r="BM35" s="95"/>
      <c r="BN35" s="148" t="s">
        <v>141</v>
      </c>
      <c r="BO35" s="148" t="s">
        <v>111</v>
      </c>
      <c r="BP35" s="148" t="s">
        <v>141</v>
      </c>
      <c r="BQ35" s="148" t="s">
        <v>141</v>
      </c>
      <c r="BR35" s="148" t="s">
        <v>111</v>
      </c>
      <c r="BS35" s="148" t="s">
        <v>141</v>
      </c>
      <c r="BT35" s="148" t="s">
        <v>111</v>
      </c>
      <c r="BU35" s="148" t="s">
        <v>141</v>
      </c>
      <c r="BV35" s="148" t="s">
        <v>141</v>
      </c>
      <c r="BW35" s="94"/>
      <c r="BX35" s="111" t="str">
        <f t="shared" si="9"/>
        <v/>
      </c>
      <c r="BY35" s="111">
        <f t="shared" si="10"/>
        <v>899640</v>
      </c>
      <c r="BZ35" s="111" t="str">
        <f t="shared" si="11"/>
        <v/>
      </c>
      <c r="CA35" s="111" t="str">
        <f t="shared" si="12"/>
        <v/>
      </c>
      <c r="CB35" s="111">
        <f t="shared" si="13"/>
        <v>317333.33333333337</v>
      </c>
      <c r="CC35" s="111" t="str">
        <f t="shared" si="14"/>
        <v/>
      </c>
      <c r="CD35" s="111" t="str">
        <f t="shared" si="15"/>
        <v/>
      </c>
      <c r="CE35" s="111" t="str">
        <f t="shared" si="16"/>
        <v/>
      </c>
      <c r="CF35" s="111" t="str">
        <f t="shared" si="17"/>
        <v/>
      </c>
      <c r="CG35" s="113">
        <f t="shared" si="18"/>
        <v>317333.33333333337</v>
      </c>
      <c r="CH35" s="75"/>
      <c r="CI35" s="75">
        <v>61</v>
      </c>
      <c r="CJ35" s="75"/>
      <c r="CK35" s="75"/>
      <c r="CL35" s="75"/>
      <c r="CM35" s="75"/>
      <c r="CN35" s="75">
        <v>24</v>
      </c>
      <c r="CO35" s="75"/>
      <c r="CP35" s="75"/>
      <c r="CQ35" s="95"/>
      <c r="CR35" s="75">
        <f t="shared" si="19"/>
        <v>0</v>
      </c>
      <c r="CS35" s="75">
        <f t="shared" si="20"/>
        <v>55</v>
      </c>
      <c r="CT35" s="75">
        <f t="shared" si="21"/>
        <v>0</v>
      </c>
      <c r="CU35" s="75">
        <f t="shared" si="22"/>
        <v>0</v>
      </c>
      <c r="CV35" s="75">
        <f t="shared" si="23"/>
        <v>0</v>
      </c>
      <c r="CW35" s="75">
        <f t="shared" si="24"/>
        <v>0</v>
      </c>
      <c r="CX35" s="75">
        <f t="shared" si="25"/>
        <v>0</v>
      </c>
      <c r="CY35" s="75">
        <f t="shared" si="26"/>
        <v>0</v>
      </c>
      <c r="CZ35" s="75">
        <f t="shared" si="27"/>
        <v>0</v>
      </c>
      <c r="DA35" s="95"/>
      <c r="DB35" s="115" t="str">
        <f t="shared" si="28"/>
        <v/>
      </c>
      <c r="DC35" s="115">
        <f t="shared" si="29"/>
        <v>15.873015873015875</v>
      </c>
      <c r="DD35" s="115" t="str">
        <f t="shared" si="30"/>
        <v/>
      </c>
      <c r="DE35" s="115" t="str">
        <f t="shared" si="31"/>
        <v/>
      </c>
      <c r="DF35" s="115">
        <f t="shared" si="32"/>
        <v>45</v>
      </c>
      <c r="DG35" s="115" t="str">
        <f t="shared" si="33"/>
        <v/>
      </c>
      <c r="DH35" s="115" t="str">
        <f t="shared" si="34"/>
        <v/>
      </c>
      <c r="DI35" s="115" t="str">
        <f t="shared" si="35"/>
        <v/>
      </c>
      <c r="DJ35" s="115" t="str">
        <f t="shared" si="36"/>
        <v/>
      </c>
      <c r="DK35" s="117"/>
      <c r="DL35" s="117" t="str">
        <f t="shared" si="37"/>
        <v/>
      </c>
      <c r="DM35" s="167">
        <f t="shared" si="38"/>
        <v>70.873015873015873</v>
      </c>
      <c r="DN35" s="117" t="str">
        <f t="shared" si="39"/>
        <v/>
      </c>
      <c r="DO35" s="117" t="str">
        <f t="shared" si="40"/>
        <v/>
      </c>
      <c r="DP35" s="117">
        <f t="shared" si="41"/>
        <v>45</v>
      </c>
      <c r="DQ35" s="117" t="str">
        <f t="shared" si="42"/>
        <v/>
      </c>
      <c r="DR35" s="117" t="str">
        <f t="shared" si="43"/>
        <v/>
      </c>
      <c r="DS35" s="117" t="str">
        <f t="shared" si="44"/>
        <v/>
      </c>
      <c r="DT35" s="117" t="str">
        <f t="shared" si="45"/>
        <v/>
      </c>
      <c r="DU35" s="118">
        <f t="shared" si="46"/>
        <v>70.873015873015873</v>
      </c>
      <c r="DV35" s="21" t="str">
        <f t="shared" si="47"/>
        <v>ANDIVISION  S.A.S</v>
      </c>
      <c r="DW35" s="21" t="str">
        <f t="shared" si="53"/>
        <v/>
      </c>
      <c r="DX35" s="119" t="str">
        <f t="shared" si="54"/>
        <v>ANDIVISION  S.A.S</v>
      </c>
      <c r="DY35" s="120">
        <f t="shared" si="49"/>
        <v>899640</v>
      </c>
      <c r="DZ35" s="120" t="str">
        <f t="shared" si="52"/>
        <v/>
      </c>
      <c r="EA35" s="120">
        <f t="shared" si="50"/>
        <v>899640</v>
      </c>
    </row>
    <row r="36" spans="1:132" ht="52.5" hidden="1" x14ac:dyDescent="0.15">
      <c r="A36" s="143">
        <v>26</v>
      </c>
      <c r="B36" s="144" t="s">
        <v>129</v>
      </c>
      <c r="C36" s="144" t="s">
        <v>193</v>
      </c>
      <c r="D36" s="144" t="s">
        <v>194</v>
      </c>
      <c r="E36" s="144" t="s">
        <v>197</v>
      </c>
      <c r="F36" s="144">
        <v>1</v>
      </c>
      <c r="G36" s="155">
        <v>1166200</v>
      </c>
      <c r="H36" s="158" t="s">
        <v>141</v>
      </c>
      <c r="I36" s="158" t="s">
        <v>141</v>
      </c>
      <c r="J36" s="158" t="s">
        <v>141</v>
      </c>
      <c r="K36" s="74" t="s">
        <v>141</v>
      </c>
      <c r="L36" s="157" t="s">
        <v>141</v>
      </c>
      <c r="M36" s="157" t="s">
        <v>141</v>
      </c>
      <c r="N36" s="157">
        <v>756000</v>
      </c>
      <c r="O36" s="74" t="s">
        <v>141</v>
      </c>
      <c r="P36" s="74" t="s">
        <v>141</v>
      </c>
      <c r="Q36" s="97"/>
      <c r="R36" s="84" t="s">
        <v>111</v>
      </c>
      <c r="S36" s="84" t="s">
        <v>111</v>
      </c>
      <c r="T36" s="84" t="s">
        <v>115</v>
      </c>
      <c r="U36" s="84" t="s">
        <v>111</v>
      </c>
      <c r="V36" s="84" t="s">
        <v>111</v>
      </c>
      <c r="W36" s="84" t="s">
        <v>111</v>
      </c>
      <c r="X36" s="84" t="s">
        <v>111</v>
      </c>
      <c r="Y36" s="84" t="s">
        <v>111</v>
      </c>
      <c r="Z36" s="84" t="s">
        <v>115</v>
      </c>
      <c r="AA36" s="85" t="s">
        <v>111</v>
      </c>
      <c r="AB36" s="85" t="s">
        <v>111</v>
      </c>
      <c r="AC36" s="85" t="s">
        <v>115</v>
      </c>
      <c r="AD36" s="85" t="s">
        <v>111</v>
      </c>
      <c r="AE36" s="85" t="s">
        <v>111</v>
      </c>
      <c r="AF36" s="85" t="s">
        <v>111</v>
      </c>
      <c r="AG36" s="85" t="s">
        <v>111</v>
      </c>
      <c r="AH36" s="85" t="s">
        <v>111</v>
      </c>
      <c r="AI36" s="85" t="s">
        <v>111</v>
      </c>
      <c r="AJ36" s="86" t="s">
        <v>111</v>
      </c>
      <c r="AK36" s="86" t="s">
        <v>111</v>
      </c>
      <c r="AL36" s="86" t="s">
        <v>111</v>
      </c>
      <c r="AM36" s="86" t="s">
        <v>111</v>
      </c>
      <c r="AN36" s="86" t="s">
        <v>111</v>
      </c>
      <c r="AO36" s="86" t="s">
        <v>111</v>
      </c>
      <c r="AP36" s="86" t="s">
        <v>111</v>
      </c>
      <c r="AQ36" s="86" t="s">
        <v>111</v>
      </c>
      <c r="AR36" s="86" t="s">
        <v>111</v>
      </c>
      <c r="AS36" s="90"/>
      <c r="AT36" s="91" t="str">
        <f t="shared" si="0"/>
        <v>CUMPLE</v>
      </c>
      <c r="AU36" s="91" t="str">
        <f t="shared" si="1"/>
        <v>CUMPLE</v>
      </c>
      <c r="AV36" s="91" t="str">
        <f t="shared" si="2"/>
        <v>NO CUMPLE</v>
      </c>
      <c r="AW36" s="91" t="str">
        <f t="shared" si="3"/>
        <v>CUMPLE</v>
      </c>
      <c r="AX36" s="91" t="str">
        <f t="shared" si="4"/>
        <v>CUMPLE</v>
      </c>
      <c r="AY36" s="91" t="str">
        <f t="shared" si="5"/>
        <v>CUMPLE</v>
      </c>
      <c r="AZ36" s="91" t="str">
        <f t="shared" si="6"/>
        <v>CUMPLE</v>
      </c>
      <c r="BA36" s="91" t="str">
        <f t="shared" si="7"/>
        <v>CUMPLE</v>
      </c>
      <c r="BB36" s="91" t="str">
        <f t="shared" si="8"/>
        <v>NO CUMPLE</v>
      </c>
      <c r="BC36" s="94"/>
      <c r="BD36" s="79" t="s">
        <v>141</v>
      </c>
      <c r="BE36" s="79" t="s">
        <v>141</v>
      </c>
      <c r="BF36" s="79" t="s">
        <v>141</v>
      </c>
      <c r="BG36" s="79" t="s">
        <v>141</v>
      </c>
      <c r="BH36" s="79" t="s">
        <v>141</v>
      </c>
      <c r="BI36" s="79" t="s">
        <v>141</v>
      </c>
      <c r="BJ36" s="79" t="s">
        <v>115</v>
      </c>
      <c r="BK36" s="79" t="s">
        <v>141</v>
      </c>
      <c r="BL36" s="79" t="s">
        <v>141</v>
      </c>
      <c r="BM36" s="95"/>
      <c r="BN36" s="148" t="s">
        <v>141</v>
      </c>
      <c r="BO36" s="148" t="s">
        <v>141</v>
      </c>
      <c r="BP36" s="148" t="s">
        <v>141</v>
      </c>
      <c r="BQ36" s="148" t="s">
        <v>141</v>
      </c>
      <c r="BR36" s="148" t="s">
        <v>141</v>
      </c>
      <c r="BS36" s="148" t="s">
        <v>141</v>
      </c>
      <c r="BT36" s="148" t="s">
        <v>111</v>
      </c>
      <c r="BU36" s="148" t="s">
        <v>141</v>
      </c>
      <c r="BV36" s="148" t="s">
        <v>141</v>
      </c>
      <c r="BW36" s="94"/>
      <c r="BX36" s="111" t="str">
        <f t="shared" si="9"/>
        <v/>
      </c>
      <c r="BY36" s="111" t="str">
        <f t="shared" si="10"/>
        <v/>
      </c>
      <c r="BZ36" s="111" t="str">
        <f t="shared" si="11"/>
        <v/>
      </c>
      <c r="CA36" s="111" t="str">
        <f t="shared" si="12"/>
        <v/>
      </c>
      <c r="CB36" s="111" t="str">
        <f t="shared" si="13"/>
        <v/>
      </c>
      <c r="CC36" s="111" t="str">
        <f t="shared" si="14"/>
        <v/>
      </c>
      <c r="CD36" s="111" t="str">
        <f t="shared" si="15"/>
        <v/>
      </c>
      <c r="CE36" s="111" t="str">
        <f t="shared" si="16"/>
        <v/>
      </c>
      <c r="CF36" s="111" t="str">
        <f t="shared" si="17"/>
        <v/>
      </c>
      <c r="CG36" s="113">
        <f t="shared" si="18"/>
        <v>0</v>
      </c>
      <c r="CH36" s="75"/>
      <c r="CI36" s="75"/>
      <c r="CJ36" s="75"/>
      <c r="CK36" s="75"/>
      <c r="CL36" s="75"/>
      <c r="CM36" s="75"/>
      <c r="CN36" s="75">
        <v>24</v>
      </c>
      <c r="CO36" s="75"/>
      <c r="CP36" s="75"/>
      <c r="CQ36" s="95"/>
      <c r="CR36" s="75">
        <f t="shared" si="19"/>
        <v>0</v>
      </c>
      <c r="CS36" s="75">
        <f t="shared" si="20"/>
        <v>0</v>
      </c>
      <c r="CT36" s="75">
        <f t="shared" si="21"/>
        <v>0</v>
      </c>
      <c r="CU36" s="75">
        <f t="shared" si="22"/>
        <v>0</v>
      </c>
      <c r="CV36" s="75">
        <f t="shared" si="23"/>
        <v>0</v>
      </c>
      <c r="CW36" s="75">
        <f t="shared" si="24"/>
        <v>0</v>
      </c>
      <c r="CX36" s="75">
        <f t="shared" si="25"/>
        <v>0</v>
      </c>
      <c r="CY36" s="75">
        <f t="shared" si="26"/>
        <v>0</v>
      </c>
      <c r="CZ36" s="75">
        <f t="shared" si="27"/>
        <v>0</v>
      </c>
      <c r="DA36" s="95"/>
      <c r="DB36" s="115" t="str">
        <f t="shared" si="28"/>
        <v/>
      </c>
      <c r="DC36" s="115" t="str">
        <f t="shared" si="29"/>
        <v/>
      </c>
      <c r="DD36" s="115" t="str">
        <f t="shared" si="30"/>
        <v/>
      </c>
      <c r="DE36" s="115" t="str">
        <f t="shared" si="31"/>
        <v/>
      </c>
      <c r="DF36" s="115" t="str">
        <f t="shared" si="32"/>
        <v/>
      </c>
      <c r="DG36" s="115" t="str">
        <f t="shared" si="33"/>
        <v/>
      </c>
      <c r="DH36" s="115" t="str">
        <f t="shared" si="34"/>
        <v/>
      </c>
      <c r="DI36" s="115" t="str">
        <f t="shared" si="35"/>
        <v/>
      </c>
      <c r="DJ36" s="115" t="str">
        <f t="shared" si="36"/>
        <v/>
      </c>
      <c r="DK36" s="117"/>
      <c r="DL36" s="117" t="str">
        <f t="shared" si="37"/>
        <v/>
      </c>
      <c r="DM36" s="117" t="str">
        <f t="shared" si="38"/>
        <v/>
      </c>
      <c r="DN36" s="117" t="str">
        <f t="shared" si="39"/>
        <v/>
      </c>
      <c r="DO36" s="117" t="str">
        <f t="shared" si="40"/>
        <v/>
      </c>
      <c r="DP36" s="117" t="str">
        <f t="shared" si="41"/>
        <v/>
      </c>
      <c r="DQ36" s="117" t="str">
        <f t="shared" si="42"/>
        <v/>
      </c>
      <c r="DR36" s="117" t="str">
        <f t="shared" si="43"/>
        <v/>
      </c>
      <c r="DS36" s="117" t="str">
        <f t="shared" si="44"/>
        <v/>
      </c>
      <c r="DT36" s="117" t="str">
        <f t="shared" si="45"/>
        <v/>
      </c>
      <c r="DU36" s="118">
        <f t="shared" si="46"/>
        <v>0</v>
      </c>
      <c r="DV36" s="21" t="str">
        <f t="shared" si="47"/>
        <v/>
      </c>
      <c r="DW36" s="21" t="str">
        <f t="shared" si="53"/>
        <v/>
      </c>
      <c r="DX36" s="119" t="str">
        <f t="shared" si="54"/>
        <v/>
      </c>
      <c r="DY36" s="120" t="str">
        <f t="shared" si="49"/>
        <v/>
      </c>
      <c r="DZ36" s="120" t="str">
        <f t="shared" si="52"/>
        <v/>
      </c>
      <c r="EA36" s="120">
        <f t="shared" si="50"/>
        <v>0</v>
      </c>
      <c r="EB36" s="121"/>
    </row>
    <row r="37" spans="1:132" ht="42" hidden="1" x14ac:dyDescent="0.15">
      <c r="A37" s="143">
        <v>27</v>
      </c>
      <c r="B37" s="144" t="s">
        <v>129</v>
      </c>
      <c r="C37" s="144" t="s">
        <v>193</v>
      </c>
      <c r="D37" s="144" t="s">
        <v>194</v>
      </c>
      <c r="E37" s="144" t="s">
        <v>198</v>
      </c>
      <c r="F37" s="144">
        <v>1</v>
      </c>
      <c r="G37" s="155">
        <v>2356200</v>
      </c>
      <c r="H37" s="158">
        <v>3792530</v>
      </c>
      <c r="I37" s="158">
        <v>1999200</v>
      </c>
      <c r="J37" s="158" t="s">
        <v>141</v>
      </c>
      <c r="K37" s="74" t="s">
        <v>141</v>
      </c>
      <c r="L37" s="157">
        <v>2350617.2839506171</v>
      </c>
      <c r="M37" s="157">
        <v>2344300</v>
      </c>
      <c r="N37" s="157">
        <v>2129000</v>
      </c>
      <c r="O37" s="74" t="s">
        <v>141</v>
      </c>
      <c r="P37" s="74" t="s">
        <v>141</v>
      </c>
      <c r="Q37" s="97"/>
      <c r="R37" s="84" t="s">
        <v>111</v>
      </c>
      <c r="S37" s="84" t="s">
        <v>111</v>
      </c>
      <c r="T37" s="84" t="s">
        <v>115</v>
      </c>
      <c r="U37" s="84" t="s">
        <v>111</v>
      </c>
      <c r="V37" s="84" t="s">
        <v>111</v>
      </c>
      <c r="W37" s="84" t="s">
        <v>111</v>
      </c>
      <c r="X37" s="84" t="s">
        <v>111</v>
      </c>
      <c r="Y37" s="84" t="s">
        <v>111</v>
      </c>
      <c r="Z37" s="84" t="s">
        <v>115</v>
      </c>
      <c r="AA37" s="85" t="s">
        <v>111</v>
      </c>
      <c r="AB37" s="85" t="s">
        <v>111</v>
      </c>
      <c r="AC37" s="85" t="s">
        <v>115</v>
      </c>
      <c r="AD37" s="85" t="s">
        <v>111</v>
      </c>
      <c r="AE37" s="85" t="s">
        <v>111</v>
      </c>
      <c r="AF37" s="85" t="s">
        <v>111</v>
      </c>
      <c r="AG37" s="85" t="s">
        <v>111</v>
      </c>
      <c r="AH37" s="85" t="s">
        <v>111</v>
      </c>
      <c r="AI37" s="85" t="s">
        <v>111</v>
      </c>
      <c r="AJ37" s="86" t="s">
        <v>111</v>
      </c>
      <c r="AK37" s="86" t="s">
        <v>111</v>
      </c>
      <c r="AL37" s="86" t="s">
        <v>111</v>
      </c>
      <c r="AM37" s="86" t="s">
        <v>111</v>
      </c>
      <c r="AN37" s="86" t="s">
        <v>111</v>
      </c>
      <c r="AO37" s="86" t="s">
        <v>111</v>
      </c>
      <c r="AP37" s="86" t="s">
        <v>111</v>
      </c>
      <c r="AQ37" s="86" t="s">
        <v>111</v>
      </c>
      <c r="AR37" s="86" t="s">
        <v>111</v>
      </c>
      <c r="AS37" s="90"/>
      <c r="AT37" s="91" t="str">
        <f t="shared" si="0"/>
        <v>CUMPLE</v>
      </c>
      <c r="AU37" s="91" t="str">
        <f t="shared" si="1"/>
        <v>CUMPLE</v>
      </c>
      <c r="AV37" s="91" t="str">
        <f t="shared" si="2"/>
        <v>NO CUMPLE</v>
      </c>
      <c r="AW37" s="91" t="str">
        <f t="shared" si="3"/>
        <v>CUMPLE</v>
      </c>
      <c r="AX37" s="91" t="str">
        <f t="shared" si="4"/>
        <v>CUMPLE</v>
      </c>
      <c r="AY37" s="91" t="str">
        <f t="shared" si="5"/>
        <v>CUMPLE</v>
      </c>
      <c r="AZ37" s="91" t="str">
        <f t="shared" si="6"/>
        <v>CUMPLE</v>
      </c>
      <c r="BA37" s="91" t="str">
        <f t="shared" si="7"/>
        <v>CUMPLE</v>
      </c>
      <c r="BB37" s="91" t="str">
        <f t="shared" si="8"/>
        <v>NO CUMPLE</v>
      </c>
      <c r="BC37" s="94"/>
      <c r="BD37" s="79" t="s">
        <v>111</v>
      </c>
      <c r="BE37" s="79" t="s">
        <v>111</v>
      </c>
      <c r="BF37" s="79" t="s">
        <v>141</v>
      </c>
      <c r="BG37" s="79" t="s">
        <v>141</v>
      </c>
      <c r="BH37" s="79" t="s">
        <v>115</v>
      </c>
      <c r="BI37" s="79" t="s">
        <v>111</v>
      </c>
      <c r="BJ37" s="79" t="s">
        <v>115</v>
      </c>
      <c r="BK37" s="79" t="s">
        <v>141</v>
      </c>
      <c r="BL37" s="79" t="s">
        <v>141</v>
      </c>
      <c r="BM37" s="95"/>
      <c r="BN37" s="153" t="s">
        <v>115</v>
      </c>
      <c r="BO37" s="148" t="s">
        <v>111</v>
      </c>
      <c r="BP37" s="148" t="s">
        <v>141</v>
      </c>
      <c r="BQ37" s="148" t="s">
        <v>141</v>
      </c>
      <c r="BR37" s="148" t="s">
        <v>111</v>
      </c>
      <c r="BS37" s="148" t="s">
        <v>111</v>
      </c>
      <c r="BT37" s="153" t="s">
        <v>115</v>
      </c>
      <c r="BU37" s="148" t="s">
        <v>141</v>
      </c>
      <c r="BV37" s="148" t="s">
        <v>141</v>
      </c>
      <c r="BW37" s="94"/>
      <c r="BX37" s="111" t="str">
        <f t="shared" si="9"/>
        <v/>
      </c>
      <c r="BY37" s="111">
        <f t="shared" si="10"/>
        <v>1999200</v>
      </c>
      <c r="BZ37" s="111" t="str">
        <f t="shared" si="11"/>
        <v/>
      </c>
      <c r="CA37" s="111" t="str">
        <f t="shared" si="12"/>
        <v/>
      </c>
      <c r="CB37" s="111" t="str">
        <f t="shared" si="13"/>
        <v/>
      </c>
      <c r="CC37" s="111">
        <f t="shared" si="14"/>
        <v>2344300</v>
      </c>
      <c r="CD37" s="111" t="str">
        <f t="shared" si="15"/>
        <v/>
      </c>
      <c r="CE37" s="111" t="str">
        <f t="shared" si="16"/>
        <v/>
      </c>
      <c r="CF37" s="111" t="str">
        <f t="shared" si="17"/>
        <v/>
      </c>
      <c r="CG37" s="113">
        <f t="shared" si="18"/>
        <v>1999200</v>
      </c>
      <c r="CH37" s="75">
        <v>61</v>
      </c>
      <c r="CI37" s="75">
        <v>61</v>
      </c>
      <c r="CJ37" s="75"/>
      <c r="CK37" s="75"/>
      <c r="CL37" s="75"/>
      <c r="CM37" s="75">
        <v>72</v>
      </c>
      <c r="CN37" s="75">
        <v>24</v>
      </c>
      <c r="CO37" s="75"/>
      <c r="CP37" s="75"/>
      <c r="CQ37" s="95"/>
      <c r="CR37" s="75">
        <f t="shared" si="19"/>
        <v>55</v>
      </c>
      <c r="CS37" s="75">
        <f t="shared" si="20"/>
        <v>55</v>
      </c>
      <c r="CT37" s="75">
        <f t="shared" si="21"/>
        <v>0</v>
      </c>
      <c r="CU37" s="75">
        <f t="shared" si="22"/>
        <v>0</v>
      </c>
      <c r="CV37" s="75">
        <f t="shared" si="23"/>
        <v>0</v>
      </c>
      <c r="CW37" s="75">
        <f t="shared" si="24"/>
        <v>55</v>
      </c>
      <c r="CX37" s="75">
        <f t="shared" si="25"/>
        <v>0</v>
      </c>
      <c r="CY37" s="75">
        <f t="shared" si="26"/>
        <v>0</v>
      </c>
      <c r="CZ37" s="75">
        <f t="shared" si="27"/>
        <v>0</v>
      </c>
      <c r="DA37" s="95"/>
      <c r="DB37" s="115" t="str">
        <f t="shared" si="28"/>
        <v/>
      </c>
      <c r="DC37" s="115">
        <f t="shared" si="29"/>
        <v>45</v>
      </c>
      <c r="DD37" s="115" t="str">
        <f t="shared" si="30"/>
        <v/>
      </c>
      <c r="DE37" s="115" t="str">
        <f t="shared" si="31"/>
        <v/>
      </c>
      <c r="DF37" s="115" t="str">
        <f t="shared" si="32"/>
        <v/>
      </c>
      <c r="DG37" s="115">
        <f t="shared" si="33"/>
        <v>38.3756345177665</v>
      </c>
      <c r="DH37" s="115" t="str">
        <f t="shared" si="34"/>
        <v/>
      </c>
      <c r="DI37" s="115" t="str">
        <f t="shared" si="35"/>
        <v/>
      </c>
      <c r="DJ37" s="115" t="str">
        <f t="shared" si="36"/>
        <v/>
      </c>
      <c r="DK37" s="117"/>
      <c r="DL37" s="117" t="str">
        <f t="shared" si="37"/>
        <v/>
      </c>
      <c r="DM37" s="167">
        <f t="shared" si="38"/>
        <v>100</v>
      </c>
      <c r="DN37" s="117" t="str">
        <f t="shared" si="39"/>
        <v/>
      </c>
      <c r="DO37" s="117" t="str">
        <f t="shared" si="40"/>
        <v/>
      </c>
      <c r="DP37" s="117" t="str">
        <f t="shared" si="41"/>
        <v/>
      </c>
      <c r="DQ37" s="117">
        <f t="shared" si="42"/>
        <v>93.3756345177665</v>
      </c>
      <c r="DR37" s="117" t="str">
        <f t="shared" si="43"/>
        <v/>
      </c>
      <c r="DS37" s="117" t="str">
        <f t="shared" si="44"/>
        <v/>
      </c>
      <c r="DT37" s="117" t="str">
        <f t="shared" si="45"/>
        <v/>
      </c>
      <c r="DU37" s="118">
        <f t="shared" si="46"/>
        <v>100</v>
      </c>
      <c r="DV37" s="21" t="str">
        <f t="shared" si="47"/>
        <v>ANDIVISION  S.A.S</v>
      </c>
      <c r="DW37" s="21" t="str">
        <f t="shared" si="53"/>
        <v/>
      </c>
      <c r="DX37" s="119" t="str">
        <f t="shared" si="54"/>
        <v>ANDIVISION  S.A.S</v>
      </c>
      <c r="DY37" s="120">
        <f t="shared" si="49"/>
        <v>1999200</v>
      </c>
      <c r="DZ37" s="120" t="str">
        <f t="shared" si="52"/>
        <v/>
      </c>
      <c r="EA37" s="120">
        <f t="shared" si="50"/>
        <v>1999200</v>
      </c>
      <c r="EB37" s="121"/>
    </row>
    <row r="38" spans="1:132" ht="16.5" hidden="1" x14ac:dyDescent="0.15">
      <c r="A38" s="143">
        <v>28</v>
      </c>
      <c r="B38" s="144" t="s">
        <v>129</v>
      </c>
      <c r="C38" s="144" t="s">
        <v>199</v>
      </c>
      <c r="D38" s="144" t="s">
        <v>200</v>
      </c>
      <c r="E38" s="144" t="s">
        <v>201</v>
      </c>
      <c r="F38" s="144">
        <v>2</v>
      </c>
      <c r="G38" s="155">
        <v>42840000</v>
      </c>
      <c r="H38" s="158">
        <v>67465860</v>
      </c>
      <c r="I38" s="158" t="s">
        <v>141</v>
      </c>
      <c r="J38" s="158" t="s">
        <v>141</v>
      </c>
      <c r="K38" s="157">
        <v>30599967.02</v>
      </c>
      <c r="L38" s="157">
        <v>30600000.000000004</v>
      </c>
      <c r="M38" s="157">
        <v>36414000</v>
      </c>
      <c r="N38" s="157">
        <v>22500000.000000004</v>
      </c>
      <c r="O38" s="157">
        <v>38556000</v>
      </c>
      <c r="P38" s="157">
        <v>35521500</v>
      </c>
      <c r="Q38" s="97"/>
      <c r="R38" s="84" t="s">
        <v>111</v>
      </c>
      <c r="S38" s="84" t="s">
        <v>111</v>
      </c>
      <c r="T38" s="84" t="s">
        <v>115</v>
      </c>
      <c r="U38" s="84" t="s">
        <v>111</v>
      </c>
      <c r="V38" s="84" t="s">
        <v>111</v>
      </c>
      <c r="W38" s="84" t="s">
        <v>111</v>
      </c>
      <c r="X38" s="84" t="s">
        <v>111</v>
      </c>
      <c r="Y38" s="84" t="s">
        <v>111</v>
      </c>
      <c r="Z38" s="84" t="s">
        <v>115</v>
      </c>
      <c r="AA38" s="85" t="s">
        <v>111</v>
      </c>
      <c r="AB38" s="85" t="s">
        <v>111</v>
      </c>
      <c r="AC38" s="85" t="s">
        <v>115</v>
      </c>
      <c r="AD38" s="85" t="s">
        <v>111</v>
      </c>
      <c r="AE38" s="85" t="s">
        <v>111</v>
      </c>
      <c r="AF38" s="85" t="s">
        <v>111</v>
      </c>
      <c r="AG38" s="85" t="s">
        <v>111</v>
      </c>
      <c r="AH38" s="85" t="s">
        <v>111</v>
      </c>
      <c r="AI38" s="85" t="s">
        <v>111</v>
      </c>
      <c r="AJ38" s="86" t="s">
        <v>111</v>
      </c>
      <c r="AK38" s="86" t="s">
        <v>111</v>
      </c>
      <c r="AL38" s="86" t="s">
        <v>111</v>
      </c>
      <c r="AM38" s="86" t="s">
        <v>111</v>
      </c>
      <c r="AN38" s="86" t="s">
        <v>111</v>
      </c>
      <c r="AO38" s="86" t="s">
        <v>111</v>
      </c>
      <c r="AP38" s="86" t="s">
        <v>111</v>
      </c>
      <c r="AQ38" s="86" t="s">
        <v>111</v>
      </c>
      <c r="AR38" s="86" t="s">
        <v>111</v>
      </c>
      <c r="AS38" s="90"/>
      <c r="AT38" s="91" t="str">
        <f t="shared" si="0"/>
        <v>CUMPLE</v>
      </c>
      <c r="AU38" s="91" t="str">
        <f t="shared" si="1"/>
        <v>CUMPLE</v>
      </c>
      <c r="AV38" s="91" t="str">
        <f t="shared" si="2"/>
        <v>NO CUMPLE</v>
      </c>
      <c r="AW38" s="91" t="str">
        <f t="shared" si="3"/>
        <v>CUMPLE</v>
      </c>
      <c r="AX38" s="91" t="str">
        <f t="shared" si="4"/>
        <v>CUMPLE</v>
      </c>
      <c r="AY38" s="91" t="str">
        <f t="shared" si="5"/>
        <v>CUMPLE</v>
      </c>
      <c r="AZ38" s="91" t="str">
        <f t="shared" si="6"/>
        <v>CUMPLE</v>
      </c>
      <c r="BA38" s="91" t="str">
        <f t="shared" si="7"/>
        <v>CUMPLE</v>
      </c>
      <c r="BB38" s="91" t="str">
        <f t="shared" si="8"/>
        <v>NO CUMPLE</v>
      </c>
      <c r="BC38" s="94"/>
      <c r="BD38" s="79" t="s">
        <v>111</v>
      </c>
      <c r="BE38" s="79" t="s">
        <v>141</v>
      </c>
      <c r="BF38" s="79" t="s">
        <v>141</v>
      </c>
      <c r="BG38" s="79" t="s">
        <v>111</v>
      </c>
      <c r="BH38" s="79" t="s">
        <v>111</v>
      </c>
      <c r="BI38" s="79" t="s">
        <v>111</v>
      </c>
      <c r="BJ38" s="79" t="s">
        <v>111</v>
      </c>
      <c r="BK38" s="79" t="s">
        <v>111</v>
      </c>
      <c r="BL38" s="79" t="s">
        <v>111</v>
      </c>
      <c r="BM38" s="95"/>
      <c r="BN38" s="153" t="s">
        <v>115</v>
      </c>
      <c r="BO38" s="148" t="s">
        <v>141</v>
      </c>
      <c r="BP38" s="148" t="s">
        <v>141</v>
      </c>
      <c r="BQ38" s="153" t="s">
        <v>111</v>
      </c>
      <c r="BR38" s="148" t="s">
        <v>111</v>
      </c>
      <c r="BS38" s="153" t="s">
        <v>111</v>
      </c>
      <c r="BT38" s="148" t="s">
        <v>111</v>
      </c>
      <c r="BU38" s="148" t="s">
        <v>111</v>
      </c>
      <c r="BV38" s="153" t="s">
        <v>111</v>
      </c>
      <c r="BW38" s="94"/>
      <c r="BX38" s="111" t="str">
        <f t="shared" si="9"/>
        <v/>
      </c>
      <c r="BY38" s="111" t="str">
        <f t="shared" si="10"/>
        <v/>
      </c>
      <c r="BZ38" s="111" t="str">
        <f t="shared" si="11"/>
        <v/>
      </c>
      <c r="CA38" s="111">
        <f t="shared" si="12"/>
        <v>30599967.02</v>
      </c>
      <c r="CB38" s="111">
        <f t="shared" si="13"/>
        <v>30600000.000000004</v>
      </c>
      <c r="CC38" s="111">
        <f t="shared" si="14"/>
        <v>36414000</v>
      </c>
      <c r="CD38" s="111">
        <f t="shared" si="15"/>
        <v>22500000.000000004</v>
      </c>
      <c r="CE38" s="111">
        <f t="shared" si="16"/>
        <v>38556000</v>
      </c>
      <c r="CF38" s="111" t="str">
        <f t="shared" si="17"/>
        <v/>
      </c>
      <c r="CG38" s="113">
        <f t="shared" si="18"/>
        <v>22500000.000000004</v>
      </c>
      <c r="CH38" s="75">
        <v>61</v>
      </c>
      <c r="CI38" s="75"/>
      <c r="CJ38" s="75"/>
      <c r="CK38" s="75">
        <v>24</v>
      </c>
      <c r="CL38" s="75"/>
      <c r="CM38" s="75">
        <v>72</v>
      </c>
      <c r="CN38" s="75">
        <v>24</v>
      </c>
      <c r="CO38" s="75">
        <v>61</v>
      </c>
      <c r="CP38" s="75">
        <v>36</v>
      </c>
      <c r="CQ38" s="95"/>
      <c r="CR38" s="75">
        <f t="shared" si="19"/>
        <v>55</v>
      </c>
      <c r="CS38" s="75">
        <f t="shared" si="20"/>
        <v>0</v>
      </c>
      <c r="CT38" s="75">
        <f t="shared" si="21"/>
        <v>0</v>
      </c>
      <c r="CU38" s="75">
        <f t="shared" si="22"/>
        <v>0</v>
      </c>
      <c r="CV38" s="75">
        <f t="shared" si="23"/>
        <v>0</v>
      </c>
      <c r="CW38" s="75">
        <f t="shared" si="24"/>
        <v>55</v>
      </c>
      <c r="CX38" s="75">
        <f t="shared" si="25"/>
        <v>0</v>
      </c>
      <c r="CY38" s="75">
        <f t="shared" si="26"/>
        <v>55</v>
      </c>
      <c r="CZ38" s="75">
        <f t="shared" si="27"/>
        <v>20</v>
      </c>
      <c r="DA38" s="95"/>
      <c r="DB38" s="115" t="str">
        <f t="shared" si="28"/>
        <v/>
      </c>
      <c r="DC38" s="115" t="str">
        <f t="shared" si="29"/>
        <v/>
      </c>
      <c r="DD38" s="115" t="str">
        <f t="shared" si="30"/>
        <v/>
      </c>
      <c r="DE38" s="115">
        <f t="shared" si="31"/>
        <v>33.088270955920791</v>
      </c>
      <c r="DF38" s="115">
        <f t="shared" si="32"/>
        <v>33.088235294117645</v>
      </c>
      <c r="DG38" s="115">
        <f t="shared" si="33"/>
        <v>27.805239742956008</v>
      </c>
      <c r="DH38" s="115">
        <f t="shared" si="34"/>
        <v>45</v>
      </c>
      <c r="DI38" s="115">
        <f t="shared" si="35"/>
        <v>26.260504201680675</v>
      </c>
      <c r="DJ38" s="115" t="str">
        <f t="shared" si="36"/>
        <v/>
      </c>
      <c r="DK38" s="117"/>
      <c r="DL38" s="117" t="str">
        <f t="shared" si="37"/>
        <v/>
      </c>
      <c r="DM38" s="117" t="str">
        <f t="shared" si="38"/>
        <v/>
      </c>
      <c r="DN38" s="117" t="str">
        <f t="shared" si="39"/>
        <v/>
      </c>
      <c r="DO38" s="117">
        <f t="shared" si="40"/>
        <v>33.088270955920791</v>
      </c>
      <c r="DP38" s="117">
        <f t="shared" si="41"/>
        <v>33.088235294117645</v>
      </c>
      <c r="DQ38" s="117">
        <f t="shared" si="42"/>
        <v>82.805239742956005</v>
      </c>
      <c r="DR38" s="117">
        <f t="shared" si="43"/>
        <v>45</v>
      </c>
      <c r="DS38" s="167">
        <f t="shared" si="44"/>
        <v>81.260504201680675</v>
      </c>
      <c r="DT38" s="117" t="str">
        <f t="shared" si="45"/>
        <v/>
      </c>
      <c r="DU38" s="118">
        <f t="shared" si="46"/>
        <v>82.805239742956005</v>
      </c>
      <c r="DV38" s="21" t="str">
        <f t="shared" si="47"/>
        <v>OFIBOD S.A.S</v>
      </c>
      <c r="DW38" s="21" t="str">
        <f t="shared" si="53"/>
        <v/>
      </c>
      <c r="DX38" s="119" t="str">
        <f t="shared" si="54"/>
        <v>OFIBOD S.A.S</v>
      </c>
      <c r="DY38" s="120">
        <f t="shared" si="49"/>
        <v>36414000</v>
      </c>
      <c r="DZ38" s="120" t="str">
        <f t="shared" si="52"/>
        <v/>
      </c>
      <c r="EA38" s="120">
        <f t="shared" si="50"/>
        <v>36414000</v>
      </c>
      <c r="EB38" s="121"/>
    </row>
    <row r="39" spans="1:132" ht="21" hidden="1" x14ac:dyDescent="0.15">
      <c r="A39" s="143">
        <v>29</v>
      </c>
      <c r="B39" s="144" t="s">
        <v>129</v>
      </c>
      <c r="C39" s="144" t="s">
        <v>202</v>
      </c>
      <c r="D39" s="144" t="s">
        <v>203</v>
      </c>
      <c r="E39" s="144" t="s">
        <v>198</v>
      </c>
      <c r="F39" s="144">
        <v>25</v>
      </c>
      <c r="G39" s="155">
        <v>49682500</v>
      </c>
      <c r="H39" s="158">
        <v>69377000</v>
      </c>
      <c r="I39" s="158">
        <v>47302500</v>
      </c>
      <c r="J39" s="158" t="s">
        <v>141</v>
      </c>
      <c r="K39" s="74" t="s">
        <v>141</v>
      </c>
      <c r="L39" s="157">
        <v>42393750</v>
      </c>
      <c r="M39" s="157">
        <v>49176750</v>
      </c>
      <c r="N39" s="157">
        <v>41425000</v>
      </c>
      <c r="O39" s="157">
        <v>44714250</v>
      </c>
      <c r="P39" s="74" t="s">
        <v>141</v>
      </c>
      <c r="Q39" s="96"/>
      <c r="R39" s="84" t="s">
        <v>111</v>
      </c>
      <c r="S39" s="84" t="s">
        <v>111</v>
      </c>
      <c r="T39" s="84" t="s">
        <v>115</v>
      </c>
      <c r="U39" s="84" t="s">
        <v>111</v>
      </c>
      <c r="V39" s="84" t="s">
        <v>111</v>
      </c>
      <c r="W39" s="84" t="s">
        <v>111</v>
      </c>
      <c r="X39" s="84" t="s">
        <v>111</v>
      </c>
      <c r="Y39" s="84" t="s">
        <v>111</v>
      </c>
      <c r="Z39" s="84" t="s">
        <v>115</v>
      </c>
      <c r="AA39" s="85" t="s">
        <v>111</v>
      </c>
      <c r="AB39" s="85" t="s">
        <v>111</v>
      </c>
      <c r="AC39" s="85" t="s">
        <v>115</v>
      </c>
      <c r="AD39" s="85" t="s">
        <v>111</v>
      </c>
      <c r="AE39" s="85" t="s">
        <v>111</v>
      </c>
      <c r="AF39" s="85" t="s">
        <v>111</v>
      </c>
      <c r="AG39" s="85" t="s">
        <v>111</v>
      </c>
      <c r="AH39" s="85" t="s">
        <v>111</v>
      </c>
      <c r="AI39" s="85" t="s">
        <v>111</v>
      </c>
      <c r="AJ39" s="86" t="s">
        <v>111</v>
      </c>
      <c r="AK39" s="86" t="s">
        <v>111</v>
      </c>
      <c r="AL39" s="86" t="s">
        <v>111</v>
      </c>
      <c r="AM39" s="86" t="s">
        <v>111</v>
      </c>
      <c r="AN39" s="86" t="s">
        <v>111</v>
      </c>
      <c r="AO39" s="86" t="s">
        <v>111</v>
      </c>
      <c r="AP39" s="86" t="s">
        <v>111</v>
      </c>
      <c r="AQ39" s="86" t="s">
        <v>111</v>
      </c>
      <c r="AR39" s="86" t="s">
        <v>111</v>
      </c>
      <c r="AS39" s="90"/>
      <c r="AT39" s="91" t="str">
        <f t="shared" si="0"/>
        <v>CUMPLE</v>
      </c>
      <c r="AU39" s="91" t="str">
        <f t="shared" si="1"/>
        <v>CUMPLE</v>
      </c>
      <c r="AV39" s="91" t="str">
        <f t="shared" si="2"/>
        <v>NO CUMPLE</v>
      </c>
      <c r="AW39" s="91" t="str">
        <f t="shared" si="3"/>
        <v>CUMPLE</v>
      </c>
      <c r="AX39" s="91" t="str">
        <f t="shared" si="4"/>
        <v>CUMPLE</v>
      </c>
      <c r="AY39" s="91" t="str">
        <f t="shared" si="5"/>
        <v>CUMPLE</v>
      </c>
      <c r="AZ39" s="91" t="str">
        <f t="shared" si="6"/>
        <v>CUMPLE</v>
      </c>
      <c r="BA39" s="91" t="str">
        <f t="shared" si="7"/>
        <v>CUMPLE</v>
      </c>
      <c r="BB39" s="91" t="str">
        <f t="shared" si="8"/>
        <v>NO CUMPLE</v>
      </c>
      <c r="BC39" s="94"/>
      <c r="BD39" s="79" t="s">
        <v>111</v>
      </c>
      <c r="BE39" s="79" t="s">
        <v>111</v>
      </c>
      <c r="BF39" s="79" t="s">
        <v>141</v>
      </c>
      <c r="BG39" s="79" t="s">
        <v>141</v>
      </c>
      <c r="BH39" s="79" t="s">
        <v>115</v>
      </c>
      <c r="BI39" s="79" t="s">
        <v>111</v>
      </c>
      <c r="BJ39" s="79" t="s">
        <v>115</v>
      </c>
      <c r="BK39" s="79" t="s">
        <v>115</v>
      </c>
      <c r="BL39" s="79" t="s">
        <v>141</v>
      </c>
      <c r="BM39" s="95"/>
      <c r="BN39" s="153" t="s">
        <v>115</v>
      </c>
      <c r="BO39" s="148" t="s">
        <v>111</v>
      </c>
      <c r="BP39" s="148" t="s">
        <v>141</v>
      </c>
      <c r="BQ39" s="148" t="s">
        <v>141</v>
      </c>
      <c r="BR39" s="148" t="s">
        <v>111</v>
      </c>
      <c r="BS39" s="148" t="s">
        <v>111</v>
      </c>
      <c r="BT39" s="148" t="s">
        <v>111</v>
      </c>
      <c r="BU39" s="148" t="s">
        <v>111</v>
      </c>
      <c r="BV39" s="148" t="s">
        <v>141</v>
      </c>
      <c r="BW39" s="94"/>
      <c r="BX39" s="111" t="str">
        <f t="shared" si="9"/>
        <v/>
      </c>
      <c r="BY39" s="111">
        <f t="shared" si="10"/>
        <v>47302500</v>
      </c>
      <c r="BZ39" s="111" t="str">
        <f t="shared" si="11"/>
        <v/>
      </c>
      <c r="CA39" s="111" t="str">
        <f t="shared" si="12"/>
        <v/>
      </c>
      <c r="CB39" s="111" t="str">
        <f t="shared" si="13"/>
        <v/>
      </c>
      <c r="CC39" s="111">
        <f t="shared" si="14"/>
        <v>49176750</v>
      </c>
      <c r="CD39" s="111" t="str">
        <f t="shared" si="15"/>
        <v/>
      </c>
      <c r="CE39" s="111" t="str">
        <f t="shared" si="16"/>
        <v/>
      </c>
      <c r="CF39" s="111" t="str">
        <f t="shared" si="17"/>
        <v/>
      </c>
      <c r="CG39" s="113">
        <f t="shared" si="18"/>
        <v>47302500</v>
      </c>
      <c r="CH39" s="75">
        <v>61</v>
      </c>
      <c r="CI39" s="75">
        <v>61</v>
      </c>
      <c r="CJ39" s="75"/>
      <c r="CK39" s="75"/>
      <c r="CL39" s="75"/>
      <c r="CM39" s="75">
        <v>72</v>
      </c>
      <c r="CN39" s="75">
        <v>24</v>
      </c>
      <c r="CO39" s="75">
        <v>61</v>
      </c>
      <c r="CP39" s="75"/>
      <c r="CQ39" s="95"/>
      <c r="CR39" s="75">
        <f t="shared" si="19"/>
        <v>55</v>
      </c>
      <c r="CS39" s="75">
        <f t="shared" si="20"/>
        <v>55</v>
      </c>
      <c r="CT39" s="75">
        <f t="shared" si="21"/>
        <v>0</v>
      </c>
      <c r="CU39" s="75">
        <f t="shared" si="22"/>
        <v>0</v>
      </c>
      <c r="CV39" s="75">
        <f t="shared" si="23"/>
        <v>0</v>
      </c>
      <c r="CW39" s="75">
        <f t="shared" si="24"/>
        <v>55</v>
      </c>
      <c r="CX39" s="75">
        <f t="shared" si="25"/>
        <v>0</v>
      </c>
      <c r="CY39" s="75">
        <f t="shared" si="26"/>
        <v>55</v>
      </c>
      <c r="CZ39" s="75">
        <f t="shared" si="27"/>
        <v>0</v>
      </c>
      <c r="DA39" s="95"/>
      <c r="DB39" s="115" t="str">
        <f t="shared" si="28"/>
        <v/>
      </c>
      <c r="DC39" s="115">
        <f t="shared" si="29"/>
        <v>45</v>
      </c>
      <c r="DD39" s="115" t="str">
        <f t="shared" si="30"/>
        <v/>
      </c>
      <c r="DE39" s="115" t="str">
        <f t="shared" si="31"/>
        <v/>
      </c>
      <c r="DF39" s="115" t="str">
        <f t="shared" si="32"/>
        <v/>
      </c>
      <c r="DG39" s="115">
        <f t="shared" si="33"/>
        <v>43.284936479128859</v>
      </c>
      <c r="DH39" s="115" t="str">
        <f t="shared" si="34"/>
        <v/>
      </c>
      <c r="DI39" s="115" t="str">
        <f t="shared" si="35"/>
        <v/>
      </c>
      <c r="DJ39" s="115" t="str">
        <f t="shared" si="36"/>
        <v/>
      </c>
      <c r="DK39" s="117"/>
      <c r="DL39" s="117" t="str">
        <f t="shared" si="37"/>
        <v/>
      </c>
      <c r="DM39" s="167">
        <f t="shared" si="38"/>
        <v>100</v>
      </c>
      <c r="DN39" s="117" t="str">
        <f t="shared" si="39"/>
        <v/>
      </c>
      <c r="DO39" s="117" t="str">
        <f t="shared" si="40"/>
        <v/>
      </c>
      <c r="DP39" s="117" t="str">
        <f t="shared" si="41"/>
        <v/>
      </c>
      <c r="DQ39" s="117">
        <f t="shared" si="42"/>
        <v>98.284936479128859</v>
      </c>
      <c r="DR39" s="117" t="str">
        <f t="shared" si="43"/>
        <v/>
      </c>
      <c r="DS39" s="117" t="str">
        <f t="shared" si="44"/>
        <v/>
      </c>
      <c r="DT39" s="117" t="str">
        <f t="shared" si="45"/>
        <v/>
      </c>
      <c r="DU39" s="118">
        <f t="shared" si="46"/>
        <v>100</v>
      </c>
      <c r="DV39" s="21" t="str">
        <f t="shared" si="47"/>
        <v>ANDIVISION  S.A.S</v>
      </c>
      <c r="DW39" s="21" t="str">
        <f t="shared" si="53"/>
        <v/>
      </c>
      <c r="DX39" s="119" t="str">
        <f t="shared" si="54"/>
        <v>ANDIVISION  S.A.S</v>
      </c>
      <c r="DY39" s="120">
        <f t="shared" si="49"/>
        <v>47302500</v>
      </c>
      <c r="DZ39" s="120" t="str">
        <f t="shared" si="52"/>
        <v/>
      </c>
      <c r="EA39" s="120">
        <f t="shared" si="50"/>
        <v>47302500</v>
      </c>
      <c r="EB39" s="121"/>
    </row>
    <row r="40" spans="1:132" s="5" customFormat="1" ht="16.5" x14ac:dyDescent="0.25">
      <c r="A40" s="143">
        <v>30</v>
      </c>
      <c r="B40" s="144" t="s">
        <v>129</v>
      </c>
      <c r="C40" s="144" t="s">
        <v>202</v>
      </c>
      <c r="D40" s="144" t="s">
        <v>203</v>
      </c>
      <c r="E40" s="144" t="s">
        <v>166</v>
      </c>
      <c r="F40" s="144">
        <v>25</v>
      </c>
      <c r="G40" s="155">
        <v>15767500</v>
      </c>
      <c r="H40" s="158" t="s">
        <v>141</v>
      </c>
      <c r="I40" s="158" t="s">
        <v>141</v>
      </c>
      <c r="J40" s="158" t="s">
        <v>141</v>
      </c>
      <c r="K40" s="74" t="s">
        <v>141</v>
      </c>
      <c r="L40" s="157" t="s">
        <v>141</v>
      </c>
      <c r="M40" s="157" t="s">
        <v>141</v>
      </c>
      <c r="N40" s="157">
        <v>15675000</v>
      </c>
      <c r="O40" s="157">
        <v>14190750</v>
      </c>
      <c r="P40" s="74" t="s">
        <v>141</v>
      </c>
      <c r="Q40" s="96"/>
      <c r="R40" s="84" t="s">
        <v>111</v>
      </c>
      <c r="S40" s="84" t="s">
        <v>111</v>
      </c>
      <c r="T40" s="84" t="s">
        <v>115</v>
      </c>
      <c r="U40" s="84" t="s">
        <v>111</v>
      </c>
      <c r="V40" s="84" t="s">
        <v>111</v>
      </c>
      <c r="W40" s="84" t="s">
        <v>111</v>
      </c>
      <c r="X40" s="84" t="s">
        <v>111</v>
      </c>
      <c r="Y40" s="84" t="s">
        <v>111</v>
      </c>
      <c r="Z40" s="84" t="s">
        <v>115</v>
      </c>
      <c r="AA40" s="85" t="s">
        <v>111</v>
      </c>
      <c r="AB40" s="85" t="s">
        <v>111</v>
      </c>
      <c r="AC40" s="85" t="s">
        <v>115</v>
      </c>
      <c r="AD40" s="85" t="s">
        <v>111</v>
      </c>
      <c r="AE40" s="85" t="s">
        <v>111</v>
      </c>
      <c r="AF40" s="85" t="s">
        <v>111</v>
      </c>
      <c r="AG40" s="85" t="s">
        <v>111</v>
      </c>
      <c r="AH40" s="85" t="s">
        <v>111</v>
      </c>
      <c r="AI40" s="85" t="s">
        <v>111</v>
      </c>
      <c r="AJ40" s="86" t="s">
        <v>111</v>
      </c>
      <c r="AK40" s="86" t="s">
        <v>111</v>
      </c>
      <c r="AL40" s="86" t="s">
        <v>111</v>
      </c>
      <c r="AM40" s="86" t="s">
        <v>111</v>
      </c>
      <c r="AN40" s="86" t="s">
        <v>111</v>
      </c>
      <c r="AO40" s="86" t="s">
        <v>111</v>
      </c>
      <c r="AP40" s="86" t="s">
        <v>111</v>
      </c>
      <c r="AQ40" s="86" t="s">
        <v>111</v>
      </c>
      <c r="AR40" s="86" t="s">
        <v>111</v>
      </c>
      <c r="AS40" s="90"/>
      <c r="AT40" s="91" t="str">
        <f t="shared" si="0"/>
        <v>CUMPLE</v>
      </c>
      <c r="AU40" s="91" t="str">
        <f t="shared" si="1"/>
        <v>CUMPLE</v>
      </c>
      <c r="AV40" s="91" t="str">
        <f t="shared" si="2"/>
        <v>NO CUMPLE</v>
      </c>
      <c r="AW40" s="91" t="str">
        <f t="shared" si="3"/>
        <v>CUMPLE</v>
      </c>
      <c r="AX40" s="91" t="str">
        <f t="shared" si="4"/>
        <v>CUMPLE</v>
      </c>
      <c r="AY40" s="91" t="str">
        <f t="shared" si="5"/>
        <v>CUMPLE</v>
      </c>
      <c r="AZ40" s="91" t="str">
        <f t="shared" si="6"/>
        <v>CUMPLE</v>
      </c>
      <c r="BA40" s="91" t="str">
        <f t="shared" si="7"/>
        <v>CUMPLE</v>
      </c>
      <c r="BB40" s="91" t="str">
        <f t="shared" si="8"/>
        <v>NO CUMPLE</v>
      </c>
      <c r="BC40" s="94"/>
      <c r="BD40" s="79" t="s">
        <v>141</v>
      </c>
      <c r="BE40" s="79" t="s">
        <v>141</v>
      </c>
      <c r="BF40" s="79" t="s">
        <v>141</v>
      </c>
      <c r="BG40" s="79" t="s">
        <v>141</v>
      </c>
      <c r="BH40" s="79" t="s">
        <v>141</v>
      </c>
      <c r="BI40" s="79" t="s">
        <v>141</v>
      </c>
      <c r="BJ40" s="79" t="s">
        <v>111</v>
      </c>
      <c r="BK40" s="79" t="s">
        <v>115</v>
      </c>
      <c r="BL40" s="79" t="s">
        <v>141</v>
      </c>
      <c r="BM40" s="95"/>
      <c r="BN40" s="148" t="s">
        <v>141</v>
      </c>
      <c r="BO40" s="148" t="s">
        <v>141</v>
      </c>
      <c r="BP40" s="148" t="s">
        <v>141</v>
      </c>
      <c r="BQ40" s="148" t="s">
        <v>141</v>
      </c>
      <c r="BR40" s="148" t="s">
        <v>141</v>
      </c>
      <c r="BS40" s="148" t="s">
        <v>141</v>
      </c>
      <c r="BT40" s="148" t="s">
        <v>111</v>
      </c>
      <c r="BU40" s="148" t="s">
        <v>111</v>
      </c>
      <c r="BV40" s="148" t="s">
        <v>141</v>
      </c>
      <c r="BW40" s="94"/>
      <c r="BX40" s="111" t="str">
        <f t="shared" si="9"/>
        <v/>
      </c>
      <c r="BY40" s="111" t="str">
        <f t="shared" si="10"/>
        <v/>
      </c>
      <c r="BZ40" s="111" t="str">
        <f t="shared" si="11"/>
        <v/>
      </c>
      <c r="CA40" s="111" t="str">
        <f t="shared" si="12"/>
        <v/>
      </c>
      <c r="CB40" s="111" t="str">
        <f t="shared" si="13"/>
        <v/>
      </c>
      <c r="CC40" s="111" t="str">
        <f t="shared" si="14"/>
        <v/>
      </c>
      <c r="CD40" s="111">
        <f t="shared" si="15"/>
        <v>15675000</v>
      </c>
      <c r="CE40" s="111" t="str">
        <f t="shared" si="16"/>
        <v/>
      </c>
      <c r="CF40" s="111" t="str">
        <f t="shared" si="17"/>
        <v/>
      </c>
      <c r="CG40" s="113">
        <f t="shared" si="18"/>
        <v>15675000</v>
      </c>
      <c r="CH40" s="75"/>
      <c r="CI40" s="75"/>
      <c r="CJ40" s="75"/>
      <c r="CK40" s="75"/>
      <c r="CL40" s="75"/>
      <c r="CM40" s="75">
        <v>61</v>
      </c>
      <c r="CN40" s="75">
        <v>24</v>
      </c>
      <c r="CO40" s="75">
        <v>61</v>
      </c>
      <c r="CP40" s="75"/>
      <c r="CQ40" s="95"/>
      <c r="CR40" s="75">
        <f t="shared" si="19"/>
        <v>0</v>
      </c>
      <c r="CS40" s="75">
        <f t="shared" si="20"/>
        <v>0</v>
      </c>
      <c r="CT40" s="75">
        <f t="shared" si="21"/>
        <v>0</v>
      </c>
      <c r="CU40" s="75">
        <f t="shared" si="22"/>
        <v>0</v>
      </c>
      <c r="CV40" s="75">
        <f t="shared" si="23"/>
        <v>0</v>
      </c>
      <c r="CW40" s="75">
        <f t="shared" si="24"/>
        <v>55</v>
      </c>
      <c r="CX40" s="75">
        <f t="shared" si="25"/>
        <v>0</v>
      </c>
      <c r="CY40" s="75">
        <f t="shared" si="26"/>
        <v>55</v>
      </c>
      <c r="CZ40" s="75">
        <f t="shared" si="27"/>
        <v>0</v>
      </c>
      <c r="DA40" s="95"/>
      <c r="DB40" s="115" t="str">
        <f t="shared" si="28"/>
        <v/>
      </c>
      <c r="DC40" s="115" t="str">
        <f t="shared" si="29"/>
        <v/>
      </c>
      <c r="DD40" s="115" t="str">
        <f t="shared" si="30"/>
        <v/>
      </c>
      <c r="DE40" s="115" t="str">
        <f t="shared" si="31"/>
        <v/>
      </c>
      <c r="DF40" s="115" t="str">
        <f t="shared" si="32"/>
        <v/>
      </c>
      <c r="DG40" s="115" t="str">
        <f t="shared" si="33"/>
        <v/>
      </c>
      <c r="DH40" s="115">
        <f t="shared" si="34"/>
        <v>45</v>
      </c>
      <c r="DI40" s="115" t="str">
        <f t="shared" si="35"/>
        <v/>
      </c>
      <c r="DJ40" s="115" t="str">
        <f t="shared" si="36"/>
        <v/>
      </c>
      <c r="DK40" s="117"/>
      <c r="DL40" s="117" t="str">
        <f t="shared" si="37"/>
        <v/>
      </c>
      <c r="DM40" s="117" t="str">
        <f t="shared" si="38"/>
        <v/>
      </c>
      <c r="DN40" s="117" t="str">
        <f t="shared" si="39"/>
        <v/>
      </c>
      <c r="DO40" s="117" t="str">
        <f t="shared" si="40"/>
        <v/>
      </c>
      <c r="DP40" s="117" t="str">
        <f t="shared" si="41"/>
        <v/>
      </c>
      <c r="DQ40" s="117" t="str">
        <f t="shared" si="42"/>
        <v/>
      </c>
      <c r="DR40" s="117">
        <f t="shared" si="43"/>
        <v>45</v>
      </c>
      <c r="DS40" s="117" t="str">
        <f t="shared" si="44"/>
        <v/>
      </c>
      <c r="DT40" s="117" t="str">
        <f t="shared" si="45"/>
        <v/>
      </c>
      <c r="DU40" s="118">
        <f t="shared" si="46"/>
        <v>45</v>
      </c>
      <c r="DV40" s="21" t="str">
        <f t="shared" si="47"/>
        <v>UT SICVEL AUDIO DISTRITAL 2018</v>
      </c>
      <c r="DW40" s="21" t="str">
        <f t="shared" si="53"/>
        <v/>
      </c>
      <c r="DX40" s="119" t="str">
        <f t="shared" si="54"/>
        <v>UT SICVEL AUDIO DISTRITAL 2018</v>
      </c>
      <c r="DY40" s="120">
        <f t="shared" si="49"/>
        <v>15675000</v>
      </c>
      <c r="DZ40" s="120" t="str">
        <f t="shared" si="52"/>
        <v/>
      </c>
      <c r="EA40" s="120">
        <f t="shared" si="50"/>
        <v>15675000</v>
      </c>
      <c r="EB40" s="121"/>
    </row>
    <row r="41" spans="1:132" s="5" customFormat="1" ht="16.5" hidden="1" x14ac:dyDescent="0.25">
      <c r="A41" s="143">
        <v>31</v>
      </c>
      <c r="B41" s="144" t="s">
        <v>129</v>
      </c>
      <c r="C41" s="144" t="s">
        <v>202</v>
      </c>
      <c r="D41" s="144" t="s">
        <v>203</v>
      </c>
      <c r="E41" s="144" t="s">
        <v>160</v>
      </c>
      <c r="F41" s="144">
        <v>10</v>
      </c>
      <c r="G41" s="155">
        <v>26037200</v>
      </c>
      <c r="H41" s="158">
        <v>34414800</v>
      </c>
      <c r="I41" s="158">
        <v>25347000</v>
      </c>
      <c r="J41" s="158" t="s">
        <v>141</v>
      </c>
      <c r="K41" s="74" t="s">
        <v>141</v>
      </c>
      <c r="L41" s="157">
        <v>25857142.857142858</v>
      </c>
      <c r="M41" s="157">
        <v>24990000</v>
      </c>
      <c r="N41" s="157">
        <v>22140000</v>
      </c>
      <c r="O41" s="157">
        <v>23433480</v>
      </c>
      <c r="P41" s="74" t="s">
        <v>141</v>
      </c>
      <c r="Q41" s="97"/>
      <c r="R41" s="84" t="s">
        <v>111</v>
      </c>
      <c r="S41" s="84" t="s">
        <v>111</v>
      </c>
      <c r="T41" s="84" t="s">
        <v>115</v>
      </c>
      <c r="U41" s="84" t="s">
        <v>111</v>
      </c>
      <c r="V41" s="84" t="s">
        <v>111</v>
      </c>
      <c r="W41" s="84" t="s">
        <v>111</v>
      </c>
      <c r="X41" s="84" t="s">
        <v>111</v>
      </c>
      <c r="Y41" s="84" t="s">
        <v>111</v>
      </c>
      <c r="Z41" s="84" t="s">
        <v>115</v>
      </c>
      <c r="AA41" s="85" t="s">
        <v>111</v>
      </c>
      <c r="AB41" s="85" t="s">
        <v>111</v>
      </c>
      <c r="AC41" s="85" t="s">
        <v>115</v>
      </c>
      <c r="AD41" s="85" t="s">
        <v>111</v>
      </c>
      <c r="AE41" s="85" t="s">
        <v>111</v>
      </c>
      <c r="AF41" s="85" t="s">
        <v>111</v>
      </c>
      <c r="AG41" s="85" t="s">
        <v>111</v>
      </c>
      <c r="AH41" s="85" t="s">
        <v>111</v>
      </c>
      <c r="AI41" s="85" t="s">
        <v>111</v>
      </c>
      <c r="AJ41" s="86" t="s">
        <v>111</v>
      </c>
      <c r="AK41" s="86" t="s">
        <v>111</v>
      </c>
      <c r="AL41" s="86" t="s">
        <v>111</v>
      </c>
      <c r="AM41" s="86" t="s">
        <v>111</v>
      </c>
      <c r="AN41" s="86" t="s">
        <v>111</v>
      </c>
      <c r="AO41" s="86" t="s">
        <v>111</v>
      </c>
      <c r="AP41" s="86" t="s">
        <v>111</v>
      </c>
      <c r="AQ41" s="86" t="s">
        <v>111</v>
      </c>
      <c r="AR41" s="86" t="s">
        <v>111</v>
      </c>
      <c r="AS41" s="90"/>
      <c r="AT41" s="91" t="str">
        <f t="shared" si="0"/>
        <v>CUMPLE</v>
      </c>
      <c r="AU41" s="91" t="str">
        <f t="shared" si="1"/>
        <v>CUMPLE</v>
      </c>
      <c r="AV41" s="91" t="str">
        <f t="shared" si="2"/>
        <v>NO CUMPLE</v>
      </c>
      <c r="AW41" s="91" t="str">
        <f t="shared" si="3"/>
        <v>CUMPLE</v>
      </c>
      <c r="AX41" s="91" t="str">
        <f t="shared" si="4"/>
        <v>CUMPLE</v>
      </c>
      <c r="AY41" s="91" t="str">
        <f t="shared" si="5"/>
        <v>CUMPLE</v>
      </c>
      <c r="AZ41" s="91" t="str">
        <f t="shared" si="6"/>
        <v>CUMPLE</v>
      </c>
      <c r="BA41" s="91" t="str">
        <f t="shared" si="7"/>
        <v>CUMPLE</v>
      </c>
      <c r="BB41" s="91" t="str">
        <f t="shared" si="8"/>
        <v>NO CUMPLE</v>
      </c>
      <c r="BC41" s="94"/>
      <c r="BD41" s="79" t="s">
        <v>111</v>
      </c>
      <c r="BE41" s="79" t="s">
        <v>111</v>
      </c>
      <c r="BF41" s="79" t="s">
        <v>141</v>
      </c>
      <c r="BG41" s="79" t="s">
        <v>141</v>
      </c>
      <c r="BH41" s="79" t="s">
        <v>111</v>
      </c>
      <c r="BI41" s="79" t="s">
        <v>111</v>
      </c>
      <c r="BJ41" s="79" t="s">
        <v>111</v>
      </c>
      <c r="BK41" s="79" t="s">
        <v>115</v>
      </c>
      <c r="BL41" s="79" t="s">
        <v>141</v>
      </c>
      <c r="BM41" s="95"/>
      <c r="BN41" s="153" t="s">
        <v>115</v>
      </c>
      <c r="BO41" s="148" t="s">
        <v>111</v>
      </c>
      <c r="BP41" s="148" t="s">
        <v>141</v>
      </c>
      <c r="BQ41" s="148" t="s">
        <v>141</v>
      </c>
      <c r="BR41" s="148" t="s">
        <v>111</v>
      </c>
      <c r="BS41" s="148" t="s">
        <v>111</v>
      </c>
      <c r="BT41" s="148" t="s">
        <v>111</v>
      </c>
      <c r="BU41" s="148" t="s">
        <v>111</v>
      </c>
      <c r="BV41" s="148" t="s">
        <v>141</v>
      </c>
      <c r="BW41" s="94"/>
      <c r="BX41" s="111" t="str">
        <f t="shared" si="9"/>
        <v/>
      </c>
      <c r="BY41" s="111">
        <f t="shared" si="10"/>
        <v>25347000</v>
      </c>
      <c r="BZ41" s="111" t="str">
        <f t="shared" si="11"/>
        <v/>
      </c>
      <c r="CA41" s="111" t="str">
        <f t="shared" si="12"/>
        <v/>
      </c>
      <c r="CB41" s="111">
        <f t="shared" si="13"/>
        <v>25857142.857142858</v>
      </c>
      <c r="CC41" s="111">
        <f t="shared" si="14"/>
        <v>24990000</v>
      </c>
      <c r="CD41" s="111">
        <f t="shared" si="15"/>
        <v>22140000</v>
      </c>
      <c r="CE41" s="111" t="str">
        <f t="shared" si="16"/>
        <v/>
      </c>
      <c r="CF41" s="111" t="str">
        <f t="shared" si="17"/>
        <v/>
      </c>
      <c r="CG41" s="113">
        <f t="shared" si="18"/>
        <v>22140000</v>
      </c>
      <c r="CH41" s="75">
        <v>61</v>
      </c>
      <c r="CI41" s="75">
        <v>61</v>
      </c>
      <c r="CJ41" s="75"/>
      <c r="CK41" s="75"/>
      <c r="CL41" s="75"/>
      <c r="CM41" s="75">
        <v>72</v>
      </c>
      <c r="CN41" s="75">
        <v>24</v>
      </c>
      <c r="CO41" s="75">
        <v>61</v>
      </c>
      <c r="CP41" s="75"/>
      <c r="CQ41" s="95"/>
      <c r="CR41" s="75">
        <f t="shared" si="19"/>
        <v>55</v>
      </c>
      <c r="CS41" s="75">
        <f t="shared" si="20"/>
        <v>55</v>
      </c>
      <c r="CT41" s="75">
        <f t="shared" si="21"/>
        <v>0</v>
      </c>
      <c r="CU41" s="75">
        <f t="shared" si="22"/>
        <v>0</v>
      </c>
      <c r="CV41" s="75">
        <f t="shared" si="23"/>
        <v>0</v>
      </c>
      <c r="CW41" s="75">
        <f t="shared" si="24"/>
        <v>55</v>
      </c>
      <c r="CX41" s="75">
        <f t="shared" si="25"/>
        <v>0</v>
      </c>
      <c r="CY41" s="75">
        <f t="shared" si="26"/>
        <v>55</v>
      </c>
      <c r="CZ41" s="75">
        <f t="shared" si="27"/>
        <v>0</v>
      </c>
      <c r="DA41" s="95"/>
      <c r="DB41" s="115" t="str">
        <f t="shared" si="28"/>
        <v/>
      </c>
      <c r="DC41" s="115">
        <f t="shared" si="29"/>
        <v>39.306426796070539</v>
      </c>
      <c r="DD41" s="115" t="str">
        <f t="shared" si="30"/>
        <v/>
      </c>
      <c r="DE41" s="115" t="str">
        <f t="shared" si="31"/>
        <v/>
      </c>
      <c r="DF41" s="115">
        <f t="shared" si="32"/>
        <v>38.530939226519337</v>
      </c>
      <c r="DG41" s="115">
        <f t="shared" si="33"/>
        <v>39.867947178871546</v>
      </c>
      <c r="DH41" s="115">
        <f t="shared" si="34"/>
        <v>45</v>
      </c>
      <c r="DI41" s="115" t="str">
        <f t="shared" si="35"/>
        <v/>
      </c>
      <c r="DJ41" s="115" t="str">
        <f t="shared" si="36"/>
        <v/>
      </c>
      <c r="DK41" s="117"/>
      <c r="DL41" s="117" t="str">
        <f t="shared" si="37"/>
        <v/>
      </c>
      <c r="DM41" s="117">
        <f t="shared" si="38"/>
        <v>94.306426796070539</v>
      </c>
      <c r="DN41" s="117" t="str">
        <f t="shared" si="39"/>
        <v/>
      </c>
      <c r="DO41" s="117" t="str">
        <f t="shared" si="40"/>
        <v/>
      </c>
      <c r="DP41" s="117">
        <f t="shared" si="41"/>
        <v>38.530939226519337</v>
      </c>
      <c r="DQ41" s="167">
        <f t="shared" si="42"/>
        <v>94.867947178871546</v>
      </c>
      <c r="DR41" s="117">
        <f t="shared" si="43"/>
        <v>45</v>
      </c>
      <c r="DS41" s="117" t="str">
        <f t="shared" si="44"/>
        <v/>
      </c>
      <c r="DT41" s="117" t="str">
        <f t="shared" si="45"/>
        <v/>
      </c>
      <c r="DU41" s="118">
        <f t="shared" si="46"/>
        <v>94.867947178871546</v>
      </c>
      <c r="DV41" s="21" t="str">
        <f t="shared" si="47"/>
        <v>OFIBOD S.A.S</v>
      </c>
      <c r="DW41" s="21" t="str">
        <f t="shared" si="53"/>
        <v/>
      </c>
      <c r="DX41" s="119" t="str">
        <f t="shared" si="54"/>
        <v>OFIBOD S.A.S</v>
      </c>
      <c r="DY41" s="120">
        <f t="shared" si="49"/>
        <v>24990000</v>
      </c>
      <c r="DZ41" s="120" t="str">
        <f t="shared" si="52"/>
        <v/>
      </c>
      <c r="EA41" s="120">
        <f t="shared" si="50"/>
        <v>24990000</v>
      </c>
      <c r="EB41" s="121"/>
    </row>
    <row r="42" spans="1:132" ht="16.5" hidden="1" x14ac:dyDescent="0.15">
      <c r="A42" s="143">
        <v>32</v>
      </c>
      <c r="B42" s="144" t="s">
        <v>129</v>
      </c>
      <c r="C42" s="144" t="s">
        <v>202</v>
      </c>
      <c r="D42" s="144" t="s">
        <v>203</v>
      </c>
      <c r="E42" s="144" t="s">
        <v>160</v>
      </c>
      <c r="F42" s="144">
        <v>10</v>
      </c>
      <c r="G42" s="155">
        <v>9163000</v>
      </c>
      <c r="H42" s="158">
        <v>11566800</v>
      </c>
      <c r="I42" s="158">
        <v>8925000</v>
      </c>
      <c r="J42" s="158" t="s">
        <v>141</v>
      </c>
      <c r="K42" s="74" t="s">
        <v>141</v>
      </c>
      <c r="L42" s="157">
        <v>4760000</v>
      </c>
      <c r="M42" s="157">
        <v>8889300</v>
      </c>
      <c r="N42" s="157">
        <v>4300000</v>
      </c>
      <c r="O42" s="157">
        <v>8246700</v>
      </c>
      <c r="P42" s="74" t="s">
        <v>141</v>
      </c>
      <c r="Q42" s="96"/>
      <c r="R42" s="84" t="s">
        <v>111</v>
      </c>
      <c r="S42" s="84" t="s">
        <v>111</v>
      </c>
      <c r="T42" s="84" t="s">
        <v>115</v>
      </c>
      <c r="U42" s="84" t="s">
        <v>111</v>
      </c>
      <c r="V42" s="84" t="s">
        <v>111</v>
      </c>
      <c r="W42" s="84" t="s">
        <v>111</v>
      </c>
      <c r="X42" s="84" t="s">
        <v>111</v>
      </c>
      <c r="Y42" s="84" t="s">
        <v>111</v>
      </c>
      <c r="Z42" s="84" t="s">
        <v>115</v>
      </c>
      <c r="AA42" s="85" t="s">
        <v>111</v>
      </c>
      <c r="AB42" s="85" t="s">
        <v>111</v>
      </c>
      <c r="AC42" s="85" t="s">
        <v>115</v>
      </c>
      <c r="AD42" s="85" t="s">
        <v>111</v>
      </c>
      <c r="AE42" s="85" t="s">
        <v>111</v>
      </c>
      <c r="AF42" s="85" t="s">
        <v>111</v>
      </c>
      <c r="AG42" s="85" t="s">
        <v>111</v>
      </c>
      <c r="AH42" s="85" t="s">
        <v>111</v>
      </c>
      <c r="AI42" s="85" t="s">
        <v>111</v>
      </c>
      <c r="AJ42" s="86" t="s">
        <v>111</v>
      </c>
      <c r="AK42" s="86" t="s">
        <v>111</v>
      </c>
      <c r="AL42" s="86" t="s">
        <v>111</v>
      </c>
      <c r="AM42" s="86" t="s">
        <v>111</v>
      </c>
      <c r="AN42" s="86" t="s">
        <v>111</v>
      </c>
      <c r="AO42" s="86" t="s">
        <v>111</v>
      </c>
      <c r="AP42" s="86" t="s">
        <v>111</v>
      </c>
      <c r="AQ42" s="86" t="s">
        <v>111</v>
      </c>
      <c r="AR42" s="86" t="s">
        <v>111</v>
      </c>
      <c r="AS42" s="90"/>
      <c r="AT42" s="91" t="str">
        <f t="shared" si="0"/>
        <v>CUMPLE</v>
      </c>
      <c r="AU42" s="91" t="str">
        <f t="shared" si="1"/>
        <v>CUMPLE</v>
      </c>
      <c r="AV42" s="91" t="str">
        <f t="shared" si="2"/>
        <v>NO CUMPLE</v>
      </c>
      <c r="AW42" s="91" t="str">
        <f t="shared" si="3"/>
        <v>CUMPLE</v>
      </c>
      <c r="AX42" s="91" t="str">
        <f t="shared" si="4"/>
        <v>CUMPLE</v>
      </c>
      <c r="AY42" s="91" t="str">
        <f t="shared" si="5"/>
        <v>CUMPLE</v>
      </c>
      <c r="AZ42" s="91" t="str">
        <f t="shared" si="6"/>
        <v>CUMPLE</v>
      </c>
      <c r="BA42" s="91" t="str">
        <f t="shared" si="7"/>
        <v>CUMPLE</v>
      </c>
      <c r="BB42" s="91" t="str">
        <f t="shared" si="8"/>
        <v>NO CUMPLE</v>
      </c>
      <c r="BC42" s="94"/>
      <c r="BD42" s="79" t="s">
        <v>111</v>
      </c>
      <c r="BE42" s="79" t="s">
        <v>111</v>
      </c>
      <c r="BF42" s="79" t="s">
        <v>141</v>
      </c>
      <c r="BG42" s="79" t="s">
        <v>141</v>
      </c>
      <c r="BH42" s="79" t="s">
        <v>111</v>
      </c>
      <c r="BI42" s="79" t="s">
        <v>111</v>
      </c>
      <c r="BJ42" s="79" t="s">
        <v>111</v>
      </c>
      <c r="BK42" s="79" t="s">
        <v>115</v>
      </c>
      <c r="BL42" s="79" t="s">
        <v>141</v>
      </c>
      <c r="BM42" s="95"/>
      <c r="BN42" s="153" t="s">
        <v>115</v>
      </c>
      <c r="BO42" s="148" t="s">
        <v>111</v>
      </c>
      <c r="BP42" s="148" t="s">
        <v>141</v>
      </c>
      <c r="BQ42" s="148" t="s">
        <v>141</v>
      </c>
      <c r="BR42" s="148" t="s">
        <v>111</v>
      </c>
      <c r="BS42" s="148" t="s">
        <v>111</v>
      </c>
      <c r="BT42" s="148" t="s">
        <v>111</v>
      </c>
      <c r="BU42" s="148" t="s">
        <v>111</v>
      </c>
      <c r="BV42" s="148" t="s">
        <v>141</v>
      </c>
      <c r="BW42" s="94"/>
      <c r="BX42" s="111" t="str">
        <f t="shared" si="9"/>
        <v/>
      </c>
      <c r="BY42" s="111">
        <f t="shared" si="10"/>
        <v>8925000</v>
      </c>
      <c r="BZ42" s="111" t="str">
        <f t="shared" si="11"/>
        <v/>
      </c>
      <c r="CA42" s="111" t="str">
        <f t="shared" si="12"/>
        <v/>
      </c>
      <c r="CB42" s="111">
        <f t="shared" si="13"/>
        <v>4760000</v>
      </c>
      <c r="CC42" s="111">
        <f t="shared" si="14"/>
        <v>8889300</v>
      </c>
      <c r="CD42" s="111">
        <f t="shared" si="15"/>
        <v>4300000</v>
      </c>
      <c r="CE42" s="111" t="str">
        <f t="shared" si="16"/>
        <v/>
      </c>
      <c r="CF42" s="111" t="str">
        <f t="shared" si="17"/>
        <v/>
      </c>
      <c r="CG42" s="113">
        <f t="shared" si="18"/>
        <v>4300000</v>
      </c>
      <c r="CH42" s="75">
        <v>61</v>
      </c>
      <c r="CI42" s="75">
        <v>61</v>
      </c>
      <c r="CJ42" s="75"/>
      <c r="CK42" s="75"/>
      <c r="CL42" s="75"/>
      <c r="CM42" s="75">
        <v>72</v>
      </c>
      <c r="CN42" s="75">
        <v>24</v>
      </c>
      <c r="CO42" s="75">
        <v>61</v>
      </c>
      <c r="CP42" s="75"/>
      <c r="CQ42" s="95"/>
      <c r="CR42" s="75">
        <f t="shared" si="19"/>
        <v>55</v>
      </c>
      <c r="CS42" s="75">
        <f t="shared" si="20"/>
        <v>55</v>
      </c>
      <c r="CT42" s="75">
        <f t="shared" si="21"/>
        <v>0</v>
      </c>
      <c r="CU42" s="75">
        <f t="shared" si="22"/>
        <v>0</v>
      </c>
      <c r="CV42" s="75">
        <f t="shared" si="23"/>
        <v>0</v>
      </c>
      <c r="CW42" s="75">
        <f t="shared" si="24"/>
        <v>55</v>
      </c>
      <c r="CX42" s="75">
        <f t="shared" si="25"/>
        <v>0</v>
      </c>
      <c r="CY42" s="75">
        <f t="shared" si="26"/>
        <v>55</v>
      </c>
      <c r="CZ42" s="75">
        <f t="shared" si="27"/>
        <v>0</v>
      </c>
      <c r="DA42" s="95"/>
      <c r="DB42" s="115" t="str">
        <f t="shared" si="28"/>
        <v/>
      </c>
      <c r="DC42" s="115">
        <f t="shared" si="29"/>
        <v>21.680672268907564</v>
      </c>
      <c r="DD42" s="115" t="str">
        <f t="shared" si="30"/>
        <v/>
      </c>
      <c r="DE42" s="115" t="str">
        <f t="shared" si="31"/>
        <v/>
      </c>
      <c r="DF42" s="115">
        <f t="shared" si="32"/>
        <v>40.65126050420168</v>
      </c>
      <c r="DG42" s="115">
        <f t="shared" si="33"/>
        <v>21.767743241875063</v>
      </c>
      <c r="DH42" s="115">
        <f t="shared" si="34"/>
        <v>45</v>
      </c>
      <c r="DI42" s="115" t="str">
        <f t="shared" si="35"/>
        <v/>
      </c>
      <c r="DJ42" s="115" t="str">
        <f t="shared" si="36"/>
        <v/>
      </c>
      <c r="DK42" s="117"/>
      <c r="DL42" s="117" t="str">
        <f t="shared" si="37"/>
        <v/>
      </c>
      <c r="DM42" s="117">
        <f t="shared" si="38"/>
        <v>76.680672268907557</v>
      </c>
      <c r="DN42" s="117" t="str">
        <f t="shared" si="39"/>
        <v/>
      </c>
      <c r="DO42" s="117" t="str">
        <f t="shared" si="40"/>
        <v/>
      </c>
      <c r="DP42" s="117">
        <f t="shared" si="41"/>
        <v>40.65126050420168</v>
      </c>
      <c r="DQ42" s="167">
        <f t="shared" si="42"/>
        <v>76.767743241875067</v>
      </c>
      <c r="DR42" s="117">
        <f t="shared" si="43"/>
        <v>45</v>
      </c>
      <c r="DS42" s="117" t="str">
        <f t="shared" si="44"/>
        <v/>
      </c>
      <c r="DT42" s="117" t="str">
        <f t="shared" si="45"/>
        <v/>
      </c>
      <c r="DU42" s="118">
        <f t="shared" si="46"/>
        <v>76.767743241875067</v>
      </c>
      <c r="DV42" s="21" t="str">
        <f t="shared" si="47"/>
        <v>OFIBOD S.A.S</v>
      </c>
      <c r="DW42" s="21" t="str">
        <f t="shared" si="53"/>
        <v/>
      </c>
      <c r="DX42" s="119" t="str">
        <f t="shared" si="54"/>
        <v>OFIBOD S.A.S</v>
      </c>
      <c r="DY42" s="120">
        <f t="shared" si="49"/>
        <v>8889300</v>
      </c>
      <c r="DZ42" s="120" t="str">
        <f t="shared" si="52"/>
        <v/>
      </c>
      <c r="EA42" s="120">
        <f t="shared" si="50"/>
        <v>8889300</v>
      </c>
      <c r="EB42" s="121"/>
    </row>
    <row r="43" spans="1:132" ht="16.5" hidden="1" x14ac:dyDescent="0.15">
      <c r="A43" s="143">
        <v>33</v>
      </c>
      <c r="B43" s="144" t="s">
        <v>129</v>
      </c>
      <c r="C43" s="144" t="s">
        <v>202</v>
      </c>
      <c r="D43" s="144" t="s">
        <v>203</v>
      </c>
      <c r="E43" s="144" t="s">
        <v>204</v>
      </c>
      <c r="F43" s="144">
        <v>15</v>
      </c>
      <c r="G43" s="155">
        <v>1963500</v>
      </c>
      <c r="H43" s="158" t="s">
        <v>141</v>
      </c>
      <c r="I43" s="158">
        <v>1499400</v>
      </c>
      <c r="J43" s="158" t="s">
        <v>141</v>
      </c>
      <c r="K43" s="74" t="s">
        <v>141</v>
      </c>
      <c r="L43" s="157" t="s">
        <v>141</v>
      </c>
      <c r="M43" s="157" t="s">
        <v>141</v>
      </c>
      <c r="N43" s="157" t="s">
        <v>141</v>
      </c>
      <c r="O43" s="74" t="s">
        <v>141</v>
      </c>
      <c r="P43" s="74" t="s">
        <v>141</v>
      </c>
      <c r="Q43" s="97"/>
      <c r="R43" s="84" t="s">
        <v>111</v>
      </c>
      <c r="S43" s="84" t="s">
        <v>111</v>
      </c>
      <c r="T43" s="84" t="s">
        <v>115</v>
      </c>
      <c r="U43" s="84" t="s">
        <v>111</v>
      </c>
      <c r="V43" s="84" t="s">
        <v>111</v>
      </c>
      <c r="W43" s="84" t="s">
        <v>111</v>
      </c>
      <c r="X43" s="84" t="s">
        <v>111</v>
      </c>
      <c r="Y43" s="84" t="s">
        <v>111</v>
      </c>
      <c r="Z43" s="84" t="s">
        <v>115</v>
      </c>
      <c r="AA43" s="85" t="s">
        <v>111</v>
      </c>
      <c r="AB43" s="85" t="s">
        <v>111</v>
      </c>
      <c r="AC43" s="85" t="s">
        <v>115</v>
      </c>
      <c r="AD43" s="85" t="s">
        <v>111</v>
      </c>
      <c r="AE43" s="85" t="s">
        <v>111</v>
      </c>
      <c r="AF43" s="85" t="s">
        <v>111</v>
      </c>
      <c r="AG43" s="85" t="s">
        <v>111</v>
      </c>
      <c r="AH43" s="85" t="s">
        <v>111</v>
      </c>
      <c r="AI43" s="85" t="s">
        <v>111</v>
      </c>
      <c r="AJ43" s="86" t="s">
        <v>111</v>
      </c>
      <c r="AK43" s="86" t="s">
        <v>111</v>
      </c>
      <c r="AL43" s="86" t="s">
        <v>111</v>
      </c>
      <c r="AM43" s="86" t="s">
        <v>111</v>
      </c>
      <c r="AN43" s="86" t="s">
        <v>111</v>
      </c>
      <c r="AO43" s="86" t="s">
        <v>111</v>
      </c>
      <c r="AP43" s="86" t="s">
        <v>111</v>
      </c>
      <c r="AQ43" s="86" t="s">
        <v>111</v>
      </c>
      <c r="AR43" s="86" t="s">
        <v>111</v>
      </c>
      <c r="AS43" s="90"/>
      <c r="AT43" s="91" t="str">
        <f t="shared" ref="AT43:AT69" si="55">IF(R43="NO CUMPLE","NO CUMPLE",IF(AA43="NO CUMPLE","NO CUMPLE",IF(AJ43="NO CUMPLE","NO CUMPLE",IF(AJ43="CUMPLE","CUMPLE"))))</f>
        <v>CUMPLE</v>
      </c>
      <c r="AU43" s="91" t="str">
        <f t="shared" ref="AU43:AU69" si="56">IF(S43="NO CUMPLE","NO CUMPLE",IF(AB43="NO CUMPLE","NO CUMPLE",IF(AK43="NO CUMPLE","NO CUMPLE",IF(AK43="CUMPLE","CUMPLE"))))</f>
        <v>CUMPLE</v>
      </c>
      <c r="AV43" s="91" t="str">
        <f t="shared" ref="AV43:AV69" si="57">IF(T43="NO CUMPLE","NO CUMPLE",IF(AC43="NO CUMPLE","NO CUMPLE",IF(AL43="NO CUMPLE","NO CUMPLE",IF(AL43="CUMPLE","CUMPLE"))))</f>
        <v>NO CUMPLE</v>
      </c>
      <c r="AW43" s="91" t="str">
        <f t="shared" ref="AW43:AW69" si="58">IF(U43="NO CUMPLE","NO CUMPLE",IF(AD43="NO CUMPLE","NO CUMPLE",IF(AM43="NO CUMPLE","NO CUMPLE",IF(AM43="CUMPLE","CUMPLE"))))</f>
        <v>CUMPLE</v>
      </c>
      <c r="AX43" s="91" t="str">
        <f t="shared" ref="AX43:AX69" si="59">IF(V43="NO CUMPLE","NO CUMPLE",IF(AE43="NO CUMPLE","NO CUMPLE",IF(AN43="NO CUMPLE","NO CUMPLE",IF(AN43="CUMPLE","CUMPLE"))))</f>
        <v>CUMPLE</v>
      </c>
      <c r="AY43" s="91" t="str">
        <f t="shared" ref="AY43:AY69" si="60">IF(W43="NO CUMPLE","NO CUMPLE",IF(AF43="NO CUMPLE","NO CUMPLE",IF(AO43="NO CUMPLE","NO CUMPLE",IF(AO43="CUMPLE","CUMPLE"))))</f>
        <v>CUMPLE</v>
      </c>
      <c r="AZ43" s="91" t="str">
        <f t="shared" ref="AZ43:AZ69" si="61">IF(X43="NO CUMPLE","NO CUMPLE",IF(AG43="NO CUMPLE","NO CUMPLE",IF(AP43="NO CUMPLE","NO CUMPLE",IF(AP43="CUMPLE","CUMPLE"))))</f>
        <v>CUMPLE</v>
      </c>
      <c r="BA43" s="91" t="str">
        <f t="shared" ref="BA43:BA69" si="62">IF(Y43="NO CUMPLE","NO CUMPLE",IF(AH43="NO CUMPLE","NO CUMPLE",IF(AQ43="NO CUMPLE","NO CUMPLE",IF(AQ43="CUMPLE","CUMPLE"))))</f>
        <v>CUMPLE</v>
      </c>
      <c r="BB43" s="91" t="str">
        <f t="shared" ref="BB43:BB69" si="63">IF(Z43="NO CUMPLE","NO CUMPLE",IF(AI43="NO CUMPLE","NO CUMPLE",IF(AR43="NO CUMPLE","NO CUMPLE",IF(AR43="CUMPLE","CUMPLE"))))</f>
        <v>NO CUMPLE</v>
      </c>
      <c r="BC43" s="94"/>
      <c r="BD43" s="79" t="s">
        <v>141</v>
      </c>
      <c r="BE43" s="79" t="s">
        <v>111</v>
      </c>
      <c r="BF43" s="79" t="s">
        <v>141</v>
      </c>
      <c r="BG43" s="79" t="s">
        <v>141</v>
      </c>
      <c r="BH43" s="79" t="s">
        <v>141</v>
      </c>
      <c r="BI43" s="79" t="s">
        <v>141</v>
      </c>
      <c r="BJ43" s="79" t="s">
        <v>115</v>
      </c>
      <c r="BK43" s="79" t="s">
        <v>141</v>
      </c>
      <c r="BL43" s="79" t="s">
        <v>141</v>
      </c>
      <c r="BM43" s="95"/>
      <c r="BN43" s="148" t="s">
        <v>141</v>
      </c>
      <c r="BO43" s="148" t="s">
        <v>111</v>
      </c>
      <c r="BP43" s="148" t="s">
        <v>141</v>
      </c>
      <c r="BQ43" s="148" t="s">
        <v>141</v>
      </c>
      <c r="BR43" s="148" t="s">
        <v>141</v>
      </c>
      <c r="BS43" s="148" t="s">
        <v>141</v>
      </c>
      <c r="BT43" s="148" t="s">
        <v>141</v>
      </c>
      <c r="BU43" s="148" t="s">
        <v>141</v>
      </c>
      <c r="BV43" s="148" t="s">
        <v>141</v>
      </c>
      <c r="BW43" s="94"/>
      <c r="BX43" s="111" t="str">
        <f t="shared" ref="BX43:BX69" si="64">IF(AT43="NO CUMPLE","",IF(BD43="NO CUMPLE","",IF(BN43="NO CUMPLE","",IF(BD43="NC","",IF(BN43="CUMPLE",H43)))))</f>
        <v/>
      </c>
      <c r="BY43" s="111">
        <f t="shared" ref="BY43:BY69" si="65">IF(AU43="NO CUMPLE","",IF(BE43="NO CUMPLE","",IF(BO43="NO CUMPLE","",IF(BE43="NC","",IF(BO43="CUMPLE",I43)))))</f>
        <v>1499400</v>
      </c>
      <c r="BZ43" s="111" t="str">
        <f t="shared" ref="BZ43:BZ69" si="66">IF(AV43="NO CUMPLE","",IF(BF43="NO CUMPLE","",IF(BP43="NO CUMPLE","",IF(BF43="NC","",IF(BP43="CUMPLE",J43)))))</f>
        <v/>
      </c>
      <c r="CA43" s="111" t="str">
        <f t="shared" ref="CA43:CA69" si="67">IF(AW43="NO CUMPLE","",IF(BG43="NO CUMPLE","",IF(BQ43="NO CUMPLE","",IF(BG43="NC","",IF(BQ43="CUMPLE",K43)))))</f>
        <v/>
      </c>
      <c r="CB43" s="111" t="str">
        <f t="shared" ref="CB43:CB69" si="68">IF(AX43="NO CUMPLE","",IF(BH43="NO CUMPLE","",IF(BR43="NO CUMPLE","",IF(BH43="NC","",IF(BR43="CUMPLE",L43)))))</f>
        <v/>
      </c>
      <c r="CC43" s="111" t="str">
        <f t="shared" ref="CC43:CC69" si="69">IF(AY43="NO CUMPLE","",IF(BI43="NO CUMPLE","",IF(BS43="NO CUMPLE","",IF(BI43="NC","",IF(BS43="CUMPLE",M43)))))</f>
        <v/>
      </c>
      <c r="CD43" s="111" t="str">
        <f t="shared" ref="CD43:CD69" si="70">IF(AZ43="NO CUMPLE","",IF(BJ43="NO CUMPLE","",IF(BT43="NO CUMPLE","",IF(BJ43="NC","",IF(BT43="CUMPLE",N43)))))</f>
        <v/>
      </c>
      <c r="CE43" s="111" t="str">
        <f t="shared" ref="CE43:CE69" si="71">IF(BA43="NO CUMPLE","",IF(BK43="NO CUMPLE","",IF(BU43="NO CUMPLE","",IF(BK43="NC","",IF(BU43="CUMPLE",O43)))))</f>
        <v/>
      </c>
      <c r="CF43" s="111" t="str">
        <f t="shared" ref="CF43:CF69" si="72">IF(BB43="NO CUMPLE","",IF(BL43="NO CUMPLE","",IF(BV43="NO CUMPLE","",IF(BL43="NC","",IF(BV43="CUMPLE",P43)))))</f>
        <v/>
      </c>
      <c r="CG43" s="113">
        <f t="shared" ref="CG43:CG69" si="73">MIN(BX43:CF43)</f>
        <v>1499400</v>
      </c>
      <c r="CH43" s="75"/>
      <c r="CI43" s="75">
        <v>61</v>
      </c>
      <c r="CJ43" s="75"/>
      <c r="CK43" s="75"/>
      <c r="CL43" s="75"/>
      <c r="CM43" s="75"/>
      <c r="CN43" s="75">
        <v>24</v>
      </c>
      <c r="CO43" s="75"/>
      <c r="CP43" s="75"/>
      <c r="CQ43" s="95"/>
      <c r="CR43" s="75">
        <f t="shared" ref="CR43:CR69" si="74">IF(CH43&lt;36,0,IF(CH43=36,20,IF(CH43=48,30,IF(CH43&gt;=60,55,""))))</f>
        <v>0</v>
      </c>
      <c r="CS43" s="75">
        <f t="shared" ref="CS43:CS69" si="75">IF(CI43&lt;36,0,IF(CI43=36,20,IF(CI43=48,30,IF(CI43&gt;=60,55,""))))</f>
        <v>55</v>
      </c>
      <c r="CT43" s="75">
        <f t="shared" ref="CT43:CT69" si="76">IF(CJ43&lt;36,0,IF(CJ43=36,20,IF(CJ43=48,30,IF(CJ43&gt;=60,55,""))))</f>
        <v>0</v>
      </c>
      <c r="CU43" s="75">
        <f t="shared" ref="CU43:CU69" si="77">IF(CK43&lt;36,0,IF(CK43=36,20,IF(CK43=48,30,IF(CK43&gt;=60,55,""))))</f>
        <v>0</v>
      </c>
      <c r="CV43" s="75">
        <f t="shared" ref="CV43:CV69" si="78">IF(CL43&lt;36,0,IF(CL43=36,20,IF(CL43=48,30,IF(CL43&gt;=60,55,""))))</f>
        <v>0</v>
      </c>
      <c r="CW43" s="75">
        <f t="shared" ref="CW43:CW69" si="79">IF(CM43&lt;36,0,IF(CM43=36,20,IF(CM43=48,30,IF(CM43&gt;=60,55,""))))</f>
        <v>0</v>
      </c>
      <c r="CX43" s="75">
        <f t="shared" ref="CX43:CX69" si="80">IF(CN43&lt;36,0,IF(CN43=36,20,IF(CN43=48,30,IF(CN43&gt;=60,55,""))))</f>
        <v>0</v>
      </c>
      <c r="CY43" s="75">
        <f t="shared" ref="CY43:CY69" si="81">IF(CO43&lt;36,0,IF(CO43=36,20,IF(CO43=48,30,IF(CO43&gt;=60,55,""))))</f>
        <v>0</v>
      </c>
      <c r="CZ43" s="75">
        <f t="shared" ref="CZ43:CZ69" si="82">IF(CP43&lt;36,0,IF(CP43=36,20,IF(CP43=48,30,IF(CP43&gt;=60,55,""))))</f>
        <v>0</v>
      </c>
      <c r="DA43" s="95"/>
      <c r="DB43" s="115" t="str">
        <f t="shared" ref="DB43:DB69" si="83">IF(BX43="","",($CG43*45)/BX43)</f>
        <v/>
      </c>
      <c r="DC43" s="115">
        <f t="shared" ref="DC43:DC69" si="84">IF(BY43="","",($CG43*45)/BY43)</f>
        <v>45</v>
      </c>
      <c r="DD43" s="115" t="str">
        <f t="shared" ref="DD43:DD69" si="85">IF(BZ43="","",($CG43*45)/BZ43)</f>
        <v/>
      </c>
      <c r="DE43" s="115" t="str">
        <f t="shared" ref="DE43:DE69" si="86">IF(CA43="","",($CG43*45)/CA43)</f>
        <v/>
      </c>
      <c r="DF43" s="115" t="str">
        <f t="shared" ref="DF43:DF69" si="87">IF(CB43="","",($CG43*45)/CB43)</f>
        <v/>
      </c>
      <c r="DG43" s="115" t="str">
        <f t="shared" ref="DG43:DG69" si="88">IF(CC43="","",($CG43*45)/CC43)</f>
        <v/>
      </c>
      <c r="DH43" s="115" t="str">
        <f t="shared" ref="DH43:DH69" si="89">IF(CD43="","",($CG43*45)/CD43)</f>
        <v/>
      </c>
      <c r="DI43" s="115" t="str">
        <f t="shared" ref="DI43:DI69" si="90">IF(CE43="","",($CG43*45)/CE43)</f>
        <v/>
      </c>
      <c r="DJ43" s="115" t="str">
        <f t="shared" ref="DJ43:DJ69" si="91">IF(CF43="","",($CG43*45)/CF43)</f>
        <v/>
      </c>
      <c r="DK43" s="117"/>
      <c r="DL43" s="117" t="str">
        <f t="shared" ref="DL43:DL69" si="92">IF(DB43="","",(+CR43+DB43))</f>
        <v/>
      </c>
      <c r="DM43" s="167">
        <f t="shared" ref="DM43:DM69" si="93">IF(DC43="","",(+CS43+DC43))</f>
        <v>100</v>
      </c>
      <c r="DN43" s="117" t="str">
        <f t="shared" ref="DN43:DN69" si="94">IF(DD43="","",(+CT43+DD43))</f>
        <v/>
      </c>
      <c r="DO43" s="117" t="str">
        <f t="shared" ref="DO43:DO69" si="95">IF(DE43="","",(+CU43+DE43))</f>
        <v/>
      </c>
      <c r="DP43" s="117" t="str">
        <f t="shared" ref="DP43:DP69" si="96">IF(DF43="","",(+CV43+DF43))</f>
        <v/>
      </c>
      <c r="DQ43" s="117" t="str">
        <f t="shared" ref="DQ43:DQ69" si="97">IF(DG43="","",(+CW43+DG43))</f>
        <v/>
      </c>
      <c r="DR43" s="117" t="str">
        <f t="shared" ref="DR43:DR69" si="98">IF(DH43="","",(+CX43+DH43))</f>
        <v/>
      </c>
      <c r="DS43" s="117" t="str">
        <f t="shared" ref="DS43:DS69" si="99">IF(DI43="","",(+CY43+DI43))</f>
        <v/>
      </c>
      <c r="DT43" s="117" t="str">
        <f t="shared" ref="DT43:DT69" si="100">IF(DJ43="","",(+CZ43+DJ43))</f>
        <v/>
      </c>
      <c r="DU43" s="118">
        <f t="shared" ref="DU43:DU69" si="101">MAX(DL43:DT43)</f>
        <v>100</v>
      </c>
      <c r="DV43" s="21" t="str">
        <f t="shared" ref="DV43:DV69" si="102">IF($DU43=DL43,DL$10,IF($DU43=DM43,DM$10,IF($DU43=DN43,DN$10,IF($DU43=DO43,DO$10,IF($DU43=DP43,DP$10,IF($DU43=DQ43,DQ$10,IF($DU43=DR43,DR$10,"")))))))</f>
        <v>ANDIVISION  S.A.S</v>
      </c>
      <c r="DW43" s="21" t="str">
        <f t="shared" si="53"/>
        <v/>
      </c>
      <c r="DX43" s="119" t="str">
        <f t="shared" si="54"/>
        <v>ANDIVISION  S.A.S</v>
      </c>
      <c r="DY43" s="120">
        <f t="shared" ref="DY43:DY69" si="103">IF($DX43=$H$10,$H43,IF($DX43=$I$10,$I43,IF($DX43=$J$10,$J43,IF($DX43=$K$10,$K43,IF($DX43=$L$10,$L43,IF($DX43=$M$10,$M43,IF($DX43=$N$10,$N43,"")))))))</f>
        <v>1499400</v>
      </c>
      <c r="DZ43" s="120" t="str">
        <f t="shared" si="52"/>
        <v/>
      </c>
      <c r="EA43" s="120">
        <f t="shared" ref="EA43:EA69" si="104">MAX(DY43:DZ43)</f>
        <v>1499400</v>
      </c>
    </row>
    <row r="44" spans="1:132" ht="16.5" hidden="1" x14ac:dyDescent="0.15">
      <c r="A44" s="143">
        <v>34</v>
      </c>
      <c r="B44" s="143" t="s">
        <v>129</v>
      </c>
      <c r="C44" s="143" t="s">
        <v>202</v>
      </c>
      <c r="D44" s="143" t="s">
        <v>203</v>
      </c>
      <c r="E44" s="143" t="s">
        <v>205</v>
      </c>
      <c r="F44" s="143">
        <v>20</v>
      </c>
      <c r="G44" s="156">
        <v>86060800</v>
      </c>
      <c r="H44" s="158" t="s">
        <v>141</v>
      </c>
      <c r="I44" s="158">
        <v>82833520</v>
      </c>
      <c r="J44" s="158" t="s">
        <v>141</v>
      </c>
      <c r="K44" s="74" t="s">
        <v>141</v>
      </c>
      <c r="L44" s="157">
        <v>81772833.333333313</v>
      </c>
      <c r="M44" s="157" t="s">
        <v>141</v>
      </c>
      <c r="N44" s="157">
        <v>67600000</v>
      </c>
      <c r="O44" s="74" t="s">
        <v>141</v>
      </c>
      <c r="P44" s="74" t="s">
        <v>141</v>
      </c>
      <c r="Q44" s="97"/>
      <c r="R44" s="84" t="s">
        <v>111</v>
      </c>
      <c r="S44" s="84" t="s">
        <v>111</v>
      </c>
      <c r="T44" s="84" t="s">
        <v>115</v>
      </c>
      <c r="U44" s="84" t="s">
        <v>111</v>
      </c>
      <c r="V44" s="84" t="s">
        <v>111</v>
      </c>
      <c r="W44" s="84" t="s">
        <v>111</v>
      </c>
      <c r="X44" s="84" t="s">
        <v>111</v>
      </c>
      <c r="Y44" s="84" t="s">
        <v>111</v>
      </c>
      <c r="Z44" s="84" t="s">
        <v>115</v>
      </c>
      <c r="AA44" s="85" t="s">
        <v>111</v>
      </c>
      <c r="AB44" s="85" t="s">
        <v>111</v>
      </c>
      <c r="AC44" s="85" t="s">
        <v>115</v>
      </c>
      <c r="AD44" s="85" t="s">
        <v>111</v>
      </c>
      <c r="AE44" s="85" t="s">
        <v>111</v>
      </c>
      <c r="AF44" s="85" t="s">
        <v>111</v>
      </c>
      <c r="AG44" s="85" t="s">
        <v>111</v>
      </c>
      <c r="AH44" s="85" t="s">
        <v>111</v>
      </c>
      <c r="AI44" s="85" t="s">
        <v>111</v>
      </c>
      <c r="AJ44" s="86" t="s">
        <v>111</v>
      </c>
      <c r="AK44" s="86" t="s">
        <v>111</v>
      </c>
      <c r="AL44" s="86" t="s">
        <v>111</v>
      </c>
      <c r="AM44" s="86" t="s">
        <v>111</v>
      </c>
      <c r="AN44" s="86" t="s">
        <v>111</v>
      </c>
      <c r="AO44" s="86" t="s">
        <v>111</v>
      </c>
      <c r="AP44" s="86" t="s">
        <v>111</v>
      </c>
      <c r="AQ44" s="86" t="s">
        <v>111</v>
      </c>
      <c r="AR44" s="86" t="s">
        <v>111</v>
      </c>
      <c r="AS44" s="90"/>
      <c r="AT44" s="91" t="str">
        <f t="shared" si="55"/>
        <v>CUMPLE</v>
      </c>
      <c r="AU44" s="91" t="str">
        <f t="shared" si="56"/>
        <v>CUMPLE</v>
      </c>
      <c r="AV44" s="91" t="str">
        <f t="shared" si="57"/>
        <v>NO CUMPLE</v>
      </c>
      <c r="AW44" s="91" t="str">
        <f t="shared" si="58"/>
        <v>CUMPLE</v>
      </c>
      <c r="AX44" s="91" t="str">
        <f t="shared" si="59"/>
        <v>CUMPLE</v>
      </c>
      <c r="AY44" s="91" t="str">
        <f t="shared" si="60"/>
        <v>CUMPLE</v>
      </c>
      <c r="AZ44" s="91" t="str">
        <f t="shared" si="61"/>
        <v>CUMPLE</v>
      </c>
      <c r="BA44" s="91" t="str">
        <f t="shared" si="62"/>
        <v>CUMPLE</v>
      </c>
      <c r="BB44" s="91" t="str">
        <f t="shared" si="63"/>
        <v>NO CUMPLE</v>
      </c>
      <c r="BC44" s="94"/>
      <c r="BD44" s="79" t="s">
        <v>141</v>
      </c>
      <c r="BE44" s="79" t="s">
        <v>111</v>
      </c>
      <c r="BF44" s="79" t="s">
        <v>141</v>
      </c>
      <c r="BG44" s="79" t="s">
        <v>141</v>
      </c>
      <c r="BH44" s="79" t="s">
        <v>115</v>
      </c>
      <c r="BI44" s="79" t="s">
        <v>141</v>
      </c>
      <c r="BJ44" s="79" t="s">
        <v>111</v>
      </c>
      <c r="BK44" s="79" t="s">
        <v>141</v>
      </c>
      <c r="BL44" s="79" t="s">
        <v>141</v>
      </c>
      <c r="BM44" s="95"/>
      <c r="BN44" s="148" t="s">
        <v>141</v>
      </c>
      <c r="BO44" s="148" t="s">
        <v>111</v>
      </c>
      <c r="BP44" s="148" t="s">
        <v>141</v>
      </c>
      <c r="BQ44" s="148" t="s">
        <v>141</v>
      </c>
      <c r="BR44" s="148" t="s">
        <v>111</v>
      </c>
      <c r="BS44" s="148" t="s">
        <v>141</v>
      </c>
      <c r="BT44" s="153" t="s">
        <v>115</v>
      </c>
      <c r="BU44" s="148" t="s">
        <v>141</v>
      </c>
      <c r="BV44" s="148" t="s">
        <v>141</v>
      </c>
      <c r="BW44" s="94"/>
      <c r="BX44" s="111" t="str">
        <f t="shared" si="64"/>
        <v/>
      </c>
      <c r="BY44" s="111">
        <f t="shared" si="65"/>
        <v>82833520</v>
      </c>
      <c r="BZ44" s="111" t="str">
        <f t="shared" si="66"/>
        <v/>
      </c>
      <c r="CA44" s="111" t="str">
        <f t="shared" si="67"/>
        <v/>
      </c>
      <c r="CB44" s="111" t="str">
        <f t="shared" si="68"/>
        <v/>
      </c>
      <c r="CC44" s="111" t="str">
        <f t="shared" si="69"/>
        <v/>
      </c>
      <c r="CD44" s="111" t="str">
        <f t="shared" si="70"/>
        <v/>
      </c>
      <c r="CE44" s="111" t="str">
        <f t="shared" si="71"/>
        <v/>
      </c>
      <c r="CF44" s="111" t="str">
        <f t="shared" si="72"/>
        <v/>
      </c>
      <c r="CG44" s="113">
        <f t="shared" si="73"/>
        <v>82833520</v>
      </c>
      <c r="CH44" s="75"/>
      <c r="CI44" s="75">
        <v>61</v>
      </c>
      <c r="CJ44" s="75"/>
      <c r="CK44" s="75"/>
      <c r="CL44" s="75"/>
      <c r="CM44" s="75"/>
      <c r="CN44" s="75">
        <v>24</v>
      </c>
      <c r="CO44" s="75"/>
      <c r="CP44" s="75"/>
      <c r="CQ44" s="95"/>
      <c r="CR44" s="75">
        <f t="shared" si="74"/>
        <v>0</v>
      </c>
      <c r="CS44" s="75">
        <f t="shared" si="75"/>
        <v>55</v>
      </c>
      <c r="CT44" s="75">
        <f t="shared" si="76"/>
        <v>0</v>
      </c>
      <c r="CU44" s="75">
        <f t="shared" si="77"/>
        <v>0</v>
      </c>
      <c r="CV44" s="75">
        <f t="shared" si="78"/>
        <v>0</v>
      </c>
      <c r="CW44" s="75">
        <f t="shared" si="79"/>
        <v>0</v>
      </c>
      <c r="CX44" s="75">
        <f t="shared" si="80"/>
        <v>0</v>
      </c>
      <c r="CY44" s="75">
        <f t="shared" si="81"/>
        <v>0</v>
      </c>
      <c r="CZ44" s="75">
        <f t="shared" si="82"/>
        <v>0</v>
      </c>
      <c r="DA44" s="95"/>
      <c r="DB44" s="115" t="str">
        <f t="shared" si="83"/>
        <v/>
      </c>
      <c r="DC44" s="115">
        <f t="shared" si="84"/>
        <v>45</v>
      </c>
      <c r="DD44" s="115" t="str">
        <f t="shared" si="85"/>
        <v/>
      </c>
      <c r="DE44" s="115" t="str">
        <f t="shared" si="86"/>
        <v/>
      </c>
      <c r="DF44" s="115" t="str">
        <f t="shared" si="87"/>
        <v/>
      </c>
      <c r="DG44" s="115" t="str">
        <f t="shared" si="88"/>
        <v/>
      </c>
      <c r="DH44" s="115" t="str">
        <f t="shared" si="89"/>
        <v/>
      </c>
      <c r="DI44" s="115" t="str">
        <f t="shared" si="90"/>
        <v/>
      </c>
      <c r="DJ44" s="115" t="str">
        <f t="shared" si="91"/>
        <v/>
      </c>
      <c r="DK44" s="117"/>
      <c r="DL44" s="117" t="str">
        <f t="shared" si="92"/>
        <v/>
      </c>
      <c r="DM44" s="167">
        <f t="shared" si="93"/>
        <v>100</v>
      </c>
      <c r="DN44" s="117" t="str">
        <f t="shared" si="94"/>
        <v/>
      </c>
      <c r="DO44" s="117" t="str">
        <f t="shared" si="95"/>
        <v/>
      </c>
      <c r="DP44" s="117" t="str">
        <f t="shared" si="96"/>
        <v/>
      </c>
      <c r="DQ44" s="117" t="str">
        <f t="shared" si="97"/>
        <v/>
      </c>
      <c r="DR44" s="117" t="str">
        <f t="shared" si="98"/>
        <v/>
      </c>
      <c r="DS44" s="117" t="str">
        <f t="shared" si="99"/>
        <v/>
      </c>
      <c r="DT44" s="117" t="str">
        <f t="shared" si="100"/>
        <v/>
      </c>
      <c r="DU44" s="118">
        <f t="shared" si="101"/>
        <v>100</v>
      </c>
      <c r="DV44" s="21" t="str">
        <f t="shared" si="102"/>
        <v>ANDIVISION  S.A.S</v>
      </c>
      <c r="DW44" s="21" t="str">
        <f t="shared" si="53"/>
        <v/>
      </c>
      <c r="DX44" s="119" t="str">
        <f t="shared" si="54"/>
        <v>ANDIVISION  S.A.S</v>
      </c>
      <c r="DY44" s="120">
        <f t="shared" si="103"/>
        <v>82833520</v>
      </c>
      <c r="DZ44" s="120" t="str">
        <f t="shared" si="52"/>
        <v/>
      </c>
      <c r="EA44" s="120">
        <f t="shared" si="104"/>
        <v>82833520</v>
      </c>
    </row>
    <row r="45" spans="1:132" ht="16.5" hidden="1" x14ac:dyDescent="0.15">
      <c r="A45" s="143">
        <v>35</v>
      </c>
      <c r="B45" s="144" t="s">
        <v>129</v>
      </c>
      <c r="C45" s="144" t="s">
        <v>202</v>
      </c>
      <c r="D45" s="144" t="s">
        <v>203</v>
      </c>
      <c r="E45" s="144" t="s">
        <v>204</v>
      </c>
      <c r="F45" s="144">
        <v>20</v>
      </c>
      <c r="G45" s="155">
        <v>6902000</v>
      </c>
      <c r="H45" s="158" t="s">
        <v>141</v>
      </c>
      <c r="I45" s="158">
        <v>3903200</v>
      </c>
      <c r="J45" s="158" t="s">
        <v>141</v>
      </c>
      <c r="K45" s="74" t="s">
        <v>141</v>
      </c>
      <c r="L45" s="157" t="s">
        <v>141</v>
      </c>
      <c r="M45" s="157" t="s">
        <v>141</v>
      </c>
      <c r="N45" s="157">
        <v>4740000</v>
      </c>
      <c r="O45" s="74" t="s">
        <v>141</v>
      </c>
      <c r="P45" s="74" t="s">
        <v>141</v>
      </c>
      <c r="Q45" s="97"/>
      <c r="R45" s="84" t="s">
        <v>111</v>
      </c>
      <c r="S45" s="84" t="s">
        <v>111</v>
      </c>
      <c r="T45" s="84" t="s">
        <v>115</v>
      </c>
      <c r="U45" s="84" t="s">
        <v>111</v>
      </c>
      <c r="V45" s="84" t="s">
        <v>111</v>
      </c>
      <c r="W45" s="84" t="s">
        <v>111</v>
      </c>
      <c r="X45" s="84" t="s">
        <v>111</v>
      </c>
      <c r="Y45" s="84" t="s">
        <v>111</v>
      </c>
      <c r="Z45" s="84" t="s">
        <v>115</v>
      </c>
      <c r="AA45" s="85" t="s">
        <v>111</v>
      </c>
      <c r="AB45" s="85" t="s">
        <v>111</v>
      </c>
      <c r="AC45" s="85" t="s">
        <v>115</v>
      </c>
      <c r="AD45" s="85" t="s">
        <v>111</v>
      </c>
      <c r="AE45" s="85" t="s">
        <v>111</v>
      </c>
      <c r="AF45" s="85" t="s">
        <v>111</v>
      </c>
      <c r="AG45" s="85" t="s">
        <v>111</v>
      </c>
      <c r="AH45" s="85" t="s">
        <v>111</v>
      </c>
      <c r="AI45" s="85" t="s">
        <v>111</v>
      </c>
      <c r="AJ45" s="86" t="s">
        <v>111</v>
      </c>
      <c r="AK45" s="86" t="s">
        <v>111</v>
      </c>
      <c r="AL45" s="86" t="s">
        <v>111</v>
      </c>
      <c r="AM45" s="86" t="s">
        <v>111</v>
      </c>
      <c r="AN45" s="86" t="s">
        <v>111</v>
      </c>
      <c r="AO45" s="86" t="s">
        <v>111</v>
      </c>
      <c r="AP45" s="86" t="s">
        <v>111</v>
      </c>
      <c r="AQ45" s="86" t="s">
        <v>111</v>
      </c>
      <c r="AR45" s="86" t="s">
        <v>111</v>
      </c>
      <c r="AS45" s="90"/>
      <c r="AT45" s="91" t="str">
        <f t="shared" si="55"/>
        <v>CUMPLE</v>
      </c>
      <c r="AU45" s="91" t="str">
        <f t="shared" si="56"/>
        <v>CUMPLE</v>
      </c>
      <c r="AV45" s="91" t="str">
        <f t="shared" si="57"/>
        <v>NO CUMPLE</v>
      </c>
      <c r="AW45" s="91" t="str">
        <f t="shared" si="58"/>
        <v>CUMPLE</v>
      </c>
      <c r="AX45" s="91" t="str">
        <f t="shared" si="59"/>
        <v>CUMPLE</v>
      </c>
      <c r="AY45" s="91" t="str">
        <f t="shared" si="60"/>
        <v>CUMPLE</v>
      </c>
      <c r="AZ45" s="91" t="str">
        <f t="shared" si="61"/>
        <v>CUMPLE</v>
      </c>
      <c r="BA45" s="91" t="str">
        <f t="shared" si="62"/>
        <v>CUMPLE</v>
      </c>
      <c r="BB45" s="91" t="str">
        <f t="shared" si="63"/>
        <v>NO CUMPLE</v>
      </c>
      <c r="BC45" s="94"/>
      <c r="BD45" s="79" t="s">
        <v>141</v>
      </c>
      <c r="BE45" s="79" t="s">
        <v>111</v>
      </c>
      <c r="BF45" s="79" t="s">
        <v>141</v>
      </c>
      <c r="BG45" s="79" t="s">
        <v>141</v>
      </c>
      <c r="BH45" s="79" t="s">
        <v>141</v>
      </c>
      <c r="BI45" s="79" t="s">
        <v>141</v>
      </c>
      <c r="BJ45" s="79" t="s">
        <v>115</v>
      </c>
      <c r="BK45" s="79" t="s">
        <v>141</v>
      </c>
      <c r="BL45" s="79" t="s">
        <v>141</v>
      </c>
      <c r="BM45" s="95"/>
      <c r="BN45" s="148" t="s">
        <v>141</v>
      </c>
      <c r="BO45" s="148" t="s">
        <v>111</v>
      </c>
      <c r="BP45" s="148" t="s">
        <v>141</v>
      </c>
      <c r="BQ45" s="148" t="s">
        <v>141</v>
      </c>
      <c r="BR45" s="148" t="s">
        <v>141</v>
      </c>
      <c r="BS45" s="148" t="s">
        <v>141</v>
      </c>
      <c r="BT45" s="148" t="s">
        <v>111</v>
      </c>
      <c r="BU45" s="148" t="s">
        <v>141</v>
      </c>
      <c r="BV45" s="148" t="s">
        <v>141</v>
      </c>
      <c r="BW45" s="94"/>
      <c r="BX45" s="111" t="str">
        <f t="shared" si="64"/>
        <v/>
      </c>
      <c r="BY45" s="111">
        <f t="shared" si="65"/>
        <v>3903200</v>
      </c>
      <c r="BZ45" s="111" t="str">
        <f t="shared" si="66"/>
        <v/>
      </c>
      <c r="CA45" s="111" t="str">
        <f t="shared" si="67"/>
        <v/>
      </c>
      <c r="CB45" s="111" t="str">
        <f t="shared" si="68"/>
        <v/>
      </c>
      <c r="CC45" s="111" t="str">
        <f t="shared" si="69"/>
        <v/>
      </c>
      <c r="CD45" s="111" t="str">
        <f t="shared" si="70"/>
        <v/>
      </c>
      <c r="CE45" s="111" t="str">
        <f t="shared" si="71"/>
        <v/>
      </c>
      <c r="CF45" s="111" t="str">
        <f t="shared" si="72"/>
        <v/>
      </c>
      <c r="CG45" s="113">
        <f t="shared" si="73"/>
        <v>3903200</v>
      </c>
      <c r="CH45" s="75"/>
      <c r="CI45" s="75">
        <v>61</v>
      </c>
      <c r="CJ45" s="75"/>
      <c r="CK45" s="75"/>
      <c r="CL45" s="75"/>
      <c r="CM45" s="75"/>
      <c r="CN45" s="75">
        <v>24</v>
      </c>
      <c r="CO45" s="75"/>
      <c r="CP45" s="75"/>
      <c r="CQ45" s="95"/>
      <c r="CR45" s="75">
        <f t="shared" si="74"/>
        <v>0</v>
      </c>
      <c r="CS45" s="75">
        <f t="shared" si="75"/>
        <v>55</v>
      </c>
      <c r="CT45" s="75">
        <f t="shared" si="76"/>
        <v>0</v>
      </c>
      <c r="CU45" s="75">
        <f t="shared" si="77"/>
        <v>0</v>
      </c>
      <c r="CV45" s="75">
        <f t="shared" si="78"/>
        <v>0</v>
      </c>
      <c r="CW45" s="75">
        <f t="shared" si="79"/>
        <v>0</v>
      </c>
      <c r="CX45" s="75">
        <f t="shared" si="80"/>
        <v>0</v>
      </c>
      <c r="CY45" s="75">
        <f t="shared" si="81"/>
        <v>0</v>
      </c>
      <c r="CZ45" s="75">
        <f t="shared" si="82"/>
        <v>0</v>
      </c>
      <c r="DA45" s="95"/>
      <c r="DB45" s="115" t="str">
        <f t="shared" si="83"/>
        <v/>
      </c>
      <c r="DC45" s="115">
        <f t="shared" si="84"/>
        <v>45</v>
      </c>
      <c r="DD45" s="115" t="str">
        <f t="shared" si="85"/>
        <v/>
      </c>
      <c r="DE45" s="115" t="str">
        <f t="shared" si="86"/>
        <v/>
      </c>
      <c r="DF45" s="115" t="str">
        <f t="shared" si="87"/>
        <v/>
      </c>
      <c r="DG45" s="115" t="str">
        <f t="shared" si="88"/>
        <v/>
      </c>
      <c r="DH45" s="115" t="str">
        <f t="shared" si="89"/>
        <v/>
      </c>
      <c r="DI45" s="115" t="str">
        <f t="shared" si="90"/>
        <v/>
      </c>
      <c r="DJ45" s="115" t="str">
        <f t="shared" si="91"/>
        <v/>
      </c>
      <c r="DK45" s="117"/>
      <c r="DL45" s="117" t="str">
        <f t="shared" si="92"/>
        <v/>
      </c>
      <c r="DM45" s="167">
        <f t="shared" si="93"/>
        <v>100</v>
      </c>
      <c r="DN45" s="117" t="str">
        <f t="shared" si="94"/>
        <v/>
      </c>
      <c r="DO45" s="117" t="str">
        <f t="shared" si="95"/>
        <v/>
      </c>
      <c r="DP45" s="117" t="str">
        <f t="shared" si="96"/>
        <v/>
      </c>
      <c r="DQ45" s="117" t="str">
        <f t="shared" si="97"/>
        <v/>
      </c>
      <c r="DR45" s="117" t="str">
        <f t="shared" si="98"/>
        <v/>
      </c>
      <c r="DS45" s="117" t="str">
        <f t="shared" si="99"/>
        <v/>
      </c>
      <c r="DT45" s="117" t="str">
        <f t="shared" si="100"/>
        <v/>
      </c>
      <c r="DU45" s="118">
        <f t="shared" si="101"/>
        <v>100</v>
      </c>
      <c r="DV45" s="21" t="str">
        <f t="shared" si="102"/>
        <v>ANDIVISION  S.A.S</v>
      </c>
      <c r="DW45" s="21" t="str">
        <f t="shared" si="53"/>
        <v/>
      </c>
      <c r="DX45" s="119" t="str">
        <f t="shared" si="54"/>
        <v>ANDIVISION  S.A.S</v>
      </c>
      <c r="DY45" s="120">
        <f t="shared" si="103"/>
        <v>3903200</v>
      </c>
      <c r="DZ45" s="120" t="str">
        <f t="shared" si="52"/>
        <v/>
      </c>
      <c r="EA45" s="120">
        <f t="shared" si="104"/>
        <v>3903200</v>
      </c>
      <c r="EB45" s="121"/>
    </row>
    <row r="46" spans="1:132" ht="16.5" x14ac:dyDescent="0.15">
      <c r="A46" s="143">
        <v>36</v>
      </c>
      <c r="B46" s="144" t="s">
        <v>129</v>
      </c>
      <c r="C46" s="144" t="s">
        <v>202</v>
      </c>
      <c r="D46" s="144" t="s">
        <v>203</v>
      </c>
      <c r="E46" s="144" t="s">
        <v>206</v>
      </c>
      <c r="F46" s="144">
        <v>10</v>
      </c>
      <c r="G46" s="155">
        <v>7378000</v>
      </c>
      <c r="H46" s="158" t="s">
        <v>141</v>
      </c>
      <c r="I46" s="158" t="s">
        <v>141</v>
      </c>
      <c r="J46" s="158" t="s">
        <v>141</v>
      </c>
      <c r="K46" s="74" t="s">
        <v>141</v>
      </c>
      <c r="L46" s="157">
        <v>5950000.0000000009</v>
      </c>
      <c r="M46" s="157" t="s">
        <v>141</v>
      </c>
      <c r="N46" s="157">
        <v>7300000</v>
      </c>
      <c r="O46" s="74" t="s">
        <v>141</v>
      </c>
      <c r="P46" s="74" t="s">
        <v>141</v>
      </c>
      <c r="Q46" s="97"/>
      <c r="R46" s="84" t="s">
        <v>111</v>
      </c>
      <c r="S46" s="84" t="s">
        <v>111</v>
      </c>
      <c r="T46" s="84" t="s">
        <v>115</v>
      </c>
      <c r="U46" s="84" t="s">
        <v>111</v>
      </c>
      <c r="V46" s="84" t="s">
        <v>111</v>
      </c>
      <c r="W46" s="84" t="s">
        <v>111</v>
      </c>
      <c r="X46" s="84" t="s">
        <v>111</v>
      </c>
      <c r="Y46" s="84" t="s">
        <v>111</v>
      </c>
      <c r="Z46" s="84" t="s">
        <v>115</v>
      </c>
      <c r="AA46" s="85" t="s">
        <v>111</v>
      </c>
      <c r="AB46" s="85" t="s">
        <v>111</v>
      </c>
      <c r="AC46" s="85" t="s">
        <v>115</v>
      </c>
      <c r="AD46" s="85" t="s">
        <v>111</v>
      </c>
      <c r="AE46" s="85" t="s">
        <v>111</v>
      </c>
      <c r="AF46" s="85" t="s">
        <v>111</v>
      </c>
      <c r="AG46" s="85" t="s">
        <v>111</v>
      </c>
      <c r="AH46" s="85" t="s">
        <v>111</v>
      </c>
      <c r="AI46" s="85" t="s">
        <v>111</v>
      </c>
      <c r="AJ46" s="86" t="s">
        <v>111</v>
      </c>
      <c r="AK46" s="86" t="s">
        <v>111</v>
      </c>
      <c r="AL46" s="86" t="s">
        <v>111</v>
      </c>
      <c r="AM46" s="86" t="s">
        <v>111</v>
      </c>
      <c r="AN46" s="86" t="s">
        <v>111</v>
      </c>
      <c r="AO46" s="86" t="s">
        <v>111</v>
      </c>
      <c r="AP46" s="86" t="s">
        <v>111</v>
      </c>
      <c r="AQ46" s="86" t="s">
        <v>111</v>
      </c>
      <c r="AR46" s="86" t="s">
        <v>111</v>
      </c>
      <c r="AS46" s="90"/>
      <c r="AT46" s="91" t="str">
        <f t="shared" si="55"/>
        <v>CUMPLE</v>
      </c>
      <c r="AU46" s="91" t="str">
        <f t="shared" si="56"/>
        <v>CUMPLE</v>
      </c>
      <c r="AV46" s="91" t="str">
        <f t="shared" si="57"/>
        <v>NO CUMPLE</v>
      </c>
      <c r="AW46" s="91" t="str">
        <f t="shared" si="58"/>
        <v>CUMPLE</v>
      </c>
      <c r="AX46" s="91" t="str">
        <f t="shared" si="59"/>
        <v>CUMPLE</v>
      </c>
      <c r="AY46" s="91" t="str">
        <f t="shared" si="60"/>
        <v>CUMPLE</v>
      </c>
      <c r="AZ46" s="91" t="str">
        <f t="shared" si="61"/>
        <v>CUMPLE</v>
      </c>
      <c r="BA46" s="91" t="str">
        <f t="shared" si="62"/>
        <v>CUMPLE</v>
      </c>
      <c r="BB46" s="91" t="str">
        <f t="shared" si="63"/>
        <v>NO CUMPLE</v>
      </c>
      <c r="BC46" s="94"/>
      <c r="BD46" s="79" t="s">
        <v>141</v>
      </c>
      <c r="BE46" s="79" t="s">
        <v>141</v>
      </c>
      <c r="BF46" s="79" t="s">
        <v>141</v>
      </c>
      <c r="BG46" s="79" t="s">
        <v>141</v>
      </c>
      <c r="BH46" s="79" t="s">
        <v>115</v>
      </c>
      <c r="BI46" s="79" t="s">
        <v>141</v>
      </c>
      <c r="BJ46" s="79" t="s">
        <v>111</v>
      </c>
      <c r="BK46" s="79" t="s">
        <v>141</v>
      </c>
      <c r="BL46" s="79" t="s">
        <v>141</v>
      </c>
      <c r="BM46" s="95"/>
      <c r="BN46" s="148" t="s">
        <v>141</v>
      </c>
      <c r="BO46" s="148" t="s">
        <v>141</v>
      </c>
      <c r="BP46" s="148" t="s">
        <v>141</v>
      </c>
      <c r="BQ46" s="148" t="s">
        <v>141</v>
      </c>
      <c r="BR46" s="148" t="s">
        <v>111</v>
      </c>
      <c r="BS46" s="148" t="s">
        <v>141</v>
      </c>
      <c r="BT46" s="148" t="s">
        <v>111</v>
      </c>
      <c r="BU46" s="148" t="s">
        <v>141</v>
      </c>
      <c r="BV46" s="148" t="s">
        <v>141</v>
      </c>
      <c r="BW46" s="109"/>
      <c r="BX46" s="111" t="str">
        <f t="shared" si="64"/>
        <v/>
      </c>
      <c r="BY46" s="111" t="str">
        <f t="shared" si="65"/>
        <v/>
      </c>
      <c r="BZ46" s="111" t="str">
        <f t="shared" si="66"/>
        <v/>
      </c>
      <c r="CA46" s="111" t="str">
        <f t="shared" si="67"/>
        <v/>
      </c>
      <c r="CB46" s="111" t="str">
        <f t="shared" si="68"/>
        <v/>
      </c>
      <c r="CC46" s="111" t="str">
        <f t="shared" si="69"/>
        <v/>
      </c>
      <c r="CD46" s="111">
        <f t="shared" si="70"/>
        <v>7300000</v>
      </c>
      <c r="CE46" s="111" t="str">
        <f t="shared" si="71"/>
        <v/>
      </c>
      <c r="CF46" s="111" t="str">
        <f t="shared" si="72"/>
        <v/>
      </c>
      <c r="CG46" s="113">
        <f t="shared" si="73"/>
        <v>7300000</v>
      </c>
      <c r="CH46" s="75"/>
      <c r="CI46" s="75"/>
      <c r="CJ46" s="75"/>
      <c r="CK46" s="75"/>
      <c r="CL46" s="75"/>
      <c r="CM46" s="75"/>
      <c r="CN46" s="75">
        <v>24</v>
      </c>
      <c r="CO46" s="75"/>
      <c r="CP46" s="75"/>
      <c r="CQ46" s="95"/>
      <c r="CR46" s="75">
        <f t="shared" si="74"/>
        <v>0</v>
      </c>
      <c r="CS46" s="75">
        <f t="shared" si="75"/>
        <v>0</v>
      </c>
      <c r="CT46" s="75">
        <f t="shared" si="76"/>
        <v>0</v>
      </c>
      <c r="CU46" s="75">
        <f t="shared" si="77"/>
        <v>0</v>
      </c>
      <c r="CV46" s="75">
        <f t="shared" si="78"/>
        <v>0</v>
      </c>
      <c r="CW46" s="75">
        <f t="shared" si="79"/>
        <v>0</v>
      </c>
      <c r="CX46" s="75">
        <f t="shared" si="80"/>
        <v>0</v>
      </c>
      <c r="CY46" s="75">
        <f t="shared" si="81"/>
        <v>0</v>
      </c>
      <c r="CZ46" s="75">
        <f t="shared" si="82"/>
        <v>0</v>
      </c>
      <c r="DA46" s="95"/>
      <c r="DB46" s="115" t="str">
        <f t="shared" si="83"/>
        <v/>
      </c>
      <c r="DC46" s="115" t="str">
        <f t="shared" si="84"/>
        <v/>
      </c>
      <c r="DD46" s="115" t="str">
        <f t="shared" si="85"/>
        <v/>
      </c>
      <c r="DE46" s="115" t="str">
        <f t="shared" si="86"/>
        <v/>
      </c>
      <c r="DF46" s="115" t="str">
        <f t="shared" si="87"/>
        <v/>
      </c>
      <c r="DG46" s="115" t="str">
        <f t="shared" si="88"/>
        <v/>
      </c>
      <c r="DH46" s="115">
        <f t="shared" si="89"/>
        <v>45</v>
      </c>
      <c r="DI46" s="115" t="str">
        <f t="shared" si="90"/>
        <v/>
      </c>
      <c r="DJ46" s="115" t="str">
        <f t="shared" si="91"/>
        <v/>
      </c>
      <c r="DK46" s="117"/>
      <c r="DL46" s="117" t="str">
        <f t="shared" si="92"/>
        <v/>
      </c>
      <c r="DM46" s="117" t="str">
        <f t="shared" si="93"/>
        <v/>
      </c>
      <c r="DN46" s="117" t="str">
        <f t="shared" si="94"/>
        <v/>
      </c>
      <c r="DO46" s="117" t="str">
        <f t="shared" si="95"/>
        <v/>
      </c>
      <c r="DP46" s="117" t="str">
        <f t="shared" si="96"/>
        <v/>
      </c>
      <c r="DQ46" s="117" t="str">
        <f t="shared" si="97"/>
        <v/>
      </c>
      <c r="DR46" s="117">
        <f t="shared" si="98"/>
        <v>45</v>
      </c>
      <c r="DS46" s="117" t="str">
        <f t="shared" si="99"/>
        <v/>
      </c>
      <c r="DT46" s="117" t="str">
        <f t="shared" si="100"/>
        <v/>
      </c>
      <c r="DU46" s="118">
        <f t="shared" si="101"/>
        <v>45</v>
      </c>
      <c r="DV46" s="21" t="str">
        <f t="shared" si="102"/>
        <v>UT SICVEL AUDIO DISTRITAL 2018</v>
      </c>
      <c r="DW46" s="21" t="str">
        <f t="shared" si="53"/>
        <v/>
      </c>
      <c r="DX46" s="119" t="str">
        <f t="shared" si="54"/>
        <v>UT SICVEL AUDIO DISTRITAL 2018</v>
      </c>
      <c r="DY46" s="120">
        <f t="shared" si="103"/>
        <v>7300000</v>
      </c>
      <c r="DZ46" s="120" t="str">
        <f t="shared" si="52"/>
        <v/>
      </c>
      <c r="EA46" s="120">
        <f t="shared" si="104"/>
        <v>7300000</v>
      </c>
      <c r="EB46" s="121"/>
    </row>
    <row r="47" spans="1:132" ht="16.5" x14ac:dyDescent="0.15">
      <c r="A47" s="143">
        <v>37</v>
      </c>
      <c r="B47" s="144" t="s">
        <v>129</v>
      </c>
      <c r="C47" s="144" t="s">
        <v>202</v>
      </c>
      <c r="D47" s="144" t="s">
        <v>203</v>
      </c>
      <c r="E47" s="144" t="s">
        <v>207</v>
      </c>
      <c r="F47" s="144">
        <v>10</v>
      </c>
      <c r="G47" s="155">
        <v>18207000</v>
      </c>
      <c r="H47" s="158" t="s">
        <v>141</v>
      </c>
      <c r="I47" s="158" t="s">
        <v>141</v>
      </c>
      <c r="J47" s="158" t="s">
        <v>141</v>
      </c>
      <c r="K47" s="74" t="s">
        <v>141</v>
      </c>
      <c r="L47" s="157" t="s">
        <v>141</v>
      </c>
      <c r="M47" s="157" t="s">
        <v>141</v>
      </c>
      <c r="N47" s="157">
        <v>17710000.000000004</v>
      </c>
      <c r="O47" s="74" t="s">
        <v>141</v>
      </c>
      <c r="P47" s="74" t="s">
        <v>141</v>
      </c>
      <c r="Q47" s="96"/>
      <c r="R47" s="84" t="s">
        <v>111</v>
      </c>
      <c r="S47" s="84" t="s">
        <v>111</v>
      </c>
      <c r="T47" s="84" t="s">
        <v>115</v>
      </c>
      <c r="U47" s="84" t="s">
        <v>111</v>
      </c>
      <c r="V47" s="84" t="s">
        <v>111</v>
      </c>
      <c r="W47" s="84" t="s">
        <v>111</v>
      </c>
      <c r="X47" s="84" t="s">
        <v>111</v>
      </c>
      <c r="Y47" s="84" t="s">
        <v>111</v>
      </c>
      <c r="Z47" s="84" t="s">
        <v>115</v>
      </c>
      <c r="AA47" s="85" t="s">
        <v>111</v>
      </c>
      <c r="AB47" s="85" t="s">
        <v>111</v>
      </c>
      <c r="AC47" s="85" t="s">
        <v>115</v>
      </c>
      <c r="AD47" s="85" t="s">
        <v>111</v>
      </c>
      <c r="AE47" s="85" t="s">
        <v>111</v>
      </c>
      <c r="AF47" s="85" t="s">
        <v>111</v>
      </c>
      <c r="AG47" s="85" t="s">
        <v>111</v>
      </c>
      <c r="AH47" s="85" t="s">
        <v>111</v>
      </c>
      <c r="AI47" s="85" t="s">
        <v>111</v>
      </c>
      <c r="AJ47" s="86" t="s">
        <v>111</v>
      </c>
      <c r="AK47" s="86" t="s">
        <v>111</v>
      </c>
      <c r="AL47" s="86" t="s">
        <v>111</v>
      </c>
      <c r="AM47" s="86" t="s">
        <v>111</v>
      </c>
      <c r="AN47" s="86" t="s">
        <v>111</v>
      </c>
      <c r="AO47" s="86" t="s">
        <v>111</v>
      </c>
      <c r="AP47" s="86" t="s">
        <v>111</v>
      </c>
      <c r="AQ47" s="86" t="s">
        <v>111</v>
      </c>
      <c r="AR47" s="86" t="s">
        <v>111</v>
      </c>
      <c r="AS47" s="90"/>
      <c r="AT47" s="91" t="str">
        <f t="shared" si="55"/>
        <v>CUMPLE</v>
      </c>
      <c r="AU47" s="91" t="str">
        <f t="shared" si="56"/>
        <v>CUMPLE</v>
      </c>
      <c r="AV47" s="91" t="str">
        <f t="shared" si="57"/>
        <v>NO CUMPLE</v>
      </c>
      <c r="AW47" s="91" t="str">
        <f t="shared" si="58"/>
        <v>CUMPLE</v>
      </c>
      <c r="AX47" s="91" t="str">
        <f t="shared" si="59"/>
        <v>CUMPLE</v>
      </c>
      <c r="AY47" s="91" t="str">
        <f t="shared" si="60"/>
        <v>CUMPLE</v>
      </c>
      <c r="AZ47" s="91" t="str">
        <f t="shared" si="61"/>
        <v>CUMPLE</v>
      </c>
      <c r="BA47" s="91" t="str">
        <f t="shared" si="62"/>
        <v>CUMPLE</v>
      </c>
      <c r="BB47" s="91" t="str">
        <f t="shared" si="63"/>
        <v>NO CUMPLE</v>
      </c>
      <c r="BC47" s="94"/>
      <c r="BD47" s="79" t="s">
        <v>141</v>
      </c>
      <c r="BE47" s="79" t="s">
        <v>141</v>
      </c>
      <c r="BF47" s="79" t="s">
        <v>141</v>
      </c>
      <c r="BG47" s="79" t="s">
        <v>141</v>
      </c>
      <c r="BH47" s="79" t="s">
        <v>141</v>
      </c>
      <c r="BI47" s="79" t="s">
        <v>141</v>
      </c>
      <c r="BJ47" s="79" t="s">
        <v>111</v>
      </c>
      <c r="BK47" s="79" t="s">
        <v>141</v>
      </c>
      <c r="BL47" s="79" t="s">
        <v>141</v>
      </c>
      <c r="BM47" s="95"/>
      <c r="BN47" s="148" t="s">
        <v>141</v>
      </c>
      <c r="BO47" s="148" t="s">
        <v>141</v>
      </c>
      <c r="BP47" s="148" t="s">
        <v>141</v>
      </c>
      <c r="BQ47" s="148" t="s">
        <v>141</v>
      </c>
      <c r="BR47" s="148" t="s">
        <v>141</v>
      </c>
      <c r="BS47" s="148" t="s">
        <v>141</v>
      </c>
      <c r="BT47" s="148" t="s">
        <v>111</v>
      </c>
      <c r="BU47" s="148" t="s">
        <v>141</v>
      </c>
      <c r="BV47" s="148" t="s">
        <v>141</v>
      </c>
      <c r="BW47" s="109"/>
      <c r="BX47" s="111" t="str">
        <f t="shared" si="64"/>
        <v/>
      </c>
      <c r="BY47" s="111" t="str">
        <f t="shared" si="65"/>
        <v/>
      </c>
      <c r="BZ47" s="111" t="str">
        <f t="shared" si="66"/>
        <v/>
      </c>
      <c r="CA47" s="111" t="str">
        <f t="shared" si="67"/>
        <v/>
      </c>
      <c r="CB47" s="111" t="str">
        <f t="shared" si="68"/>
        <v/>
      </c>
      <c r="CC47" s="111" t="str">
        <f t="shared" si="69"/>
        <v/>
      </c>
      <c r="CD47" s="111">
        <f t="shared" si="70"/>
        <v>17710000.000000004</v>
      </c>
      <c r="CE47" s="111" t="str">
        <f t="shared" si="71"/>
        <v/>
      </c>
      <c r="CF47" s="111" t="str">
        <f t="shared" si="72"/>
        <v/>
      </c>
      <c r="CG47" s="113">
        <f t="shared" si="73"/>
        <v>17710000.000000004</v>
      </c>
      <c r="CH47" s="75"/>
      <c r="CI47" s="75"/>
      <c r="CJ47" s="75"/>
      <c r="CK47" s="75"/>
      <c r="CL47" s="75"/>
      <c r="CM47" s="75"/>
      <c r="CN47" s="75">
        <v>24</v>
      </c>
      <c r="CO47" s="75"/>
      <c r="CP47" s="75"/>
      <c r="CQ47" s="95"/>
      <c r="CR47" s="75">
        <f t="shared" si="74"/>
        <v>0</v>
      </c>
      <c r="CS47" s="75">
        <f t="shared" si="75"/>
        <v>0</v>
      </c>
      <c r="CT47" s="75">
        <f t="shared" si="76"/>
        <v>0</v>
      </c>
      <c r="CU47" s="75">
        <f t="shared" si="77"/>
        <v>0</v>
      </c>
      <c r="CV47" s="75">
        <f t="shared" si="78"/>
        <v>0</v>
      </c>
      <c r="CW47" s="75">
        <f t="shared" si="79"/>
        <v>0</v>
      </c>
      <c r="CX47" s="75">
        <f t="shared" si="80"/>
        <v>0</v>
      </c>
      <c r="CY47" s="75">
        <f t="shared" si="81"/>
        <v>0</v>
      </c>
      <c r="CZ47" s="75">
        <f t="shared" si="82"/>
        <v>0</v>
      </c>
      <c r="DA47" s="95"/>
      <c r="DB47" s="115" t="str">
        <f t="shared" si="83"/>
        <v/>
      </c>
      <c r="DC47" s="115" t="str">
        <f t="shared" si="84"/>
        <v/>
      </c>
      <c r="DD47" s="115" t="str">
        <f t="shared" si="85"/>
        <v/>
      </c>
      <c r="DE47" s="115" t="str">
        <f t="shared" si="86"/>
        <v/>
      </c>
      <c r="DF47" s="115" t="str">
        <f t="shared" si="87"/>
        <v/>
      </c>
      <c r="DG47" s="115" t="str">
        <f t="shared" si="88"/>
        <v/>
      </c>
      <c r="DH47" s="115">
        <f t="shared" si="89"/>
        <v>45</v>
      </c>
      <c r="DI47" s="115" t="str">
        <f t="shared" si="90"/>
        <v/>
      </c>
      <c r="DJ47" s="115" t="str">
        <f t="shared" si="91"/>
        <v/>
      </c>
      <c r="DK47" s="117"/>
      <c r="DL47" s="117" t="str">
        <f t="shared" si="92"/>
        <v/>
      </c>
      <c r="DM47" s="117" t="str">
        <f t="shared" si="93"/>
        <v/>
      </c>
      <c r="DN47" s="117" t="str">
        <f t="shared" si="94"/>
        <v/>
      </c>
      <c r="DO47" s="117" t="str">
        <f t="shared" si="95"/>
        <v/>
      </c>
      <c r="DP47" s="117" t="str">
        <f t="shared" si="96"/>
        <v/>
      </c>
      <c r="DQ47" s="117" t="str">
        <f t="shared" si="97"/>
        <v/>
      </c>
      <c r="DR47" s="167">
        <f t="shared" si="98"/>
        <v>45</v>
      </c>
      <c r="DS47" s="117" t="str">
        <f t="shared" si="99"/>
        <v/>
      </c>
      <c r="DT47" s="117" t="str">
        <f t="shared" si="100"/>
        <v/>
      </c>
      <c r="DU47" s="118">
        <f t="shared" si="101"/>
        <v>45</v>
      </c>
      <c r="DV47" s="21" t="str">
        <f t="shared" si="102"/>
        <v>UT SICVEL AUDIO DISTRITAL 2018</v>
      </c>
      <c r="DW47" s="21" t="str">
        <f t="shared" si="53"/>
        <v/>
      </c>
      <c r="DX47" s="119" t="str">
        <f t="shared" si="54"/>
        <v>UT SICVEL AUDIO DISTRITAL 2018</v>
      </c>
      <c r="DY47" s="120">
        <f t="shared" si="103"/>
        <v>17710000.000000004</v>
      </c>
      <c r="DZ47" s="120" t="str">
        <f t="shared" si="52"/>
        <v/>
      </c>
      <c r="EA47" s="120">
        <f t="shared" si="104"/>
        <v>17710000.000000004</v>
      </c>
      <c r="EB47" s="121"/>
    </row>
    <row r="48" spans="1:132" ht="21" hidden="1" x14ac:dyDescent="0.15">
      <c r="A48" s="143">
        <v>38</v>
      </c>
      <c r="B48" s="144" t="s">
        <v>127</v>
      </c>
      <c r="C48" s="144" t="s">
        <v>208</v>
      </c>
      <c r="D48" s="144"/>
      <c r="E48" s="144" t="s">
        <v>209</v>
      </c>
      <c r="F48" s="144">
        <v>2</v>
      </c>
      <c r="G48" s="155">
        <v>27606810</v>
      </c>
      <c r="H48" s="158" t="s">
        <v>141</v>
      </c>
      <c r="I48" s="158" t="s">
        <v>141</v>
      </c>
      <c r="J48" s="158" t="s">
        <v>141</v>
      </c>
      <c r="K48" s="74" t="s">
        <v>141</v>
      </c>
      <c r="L48" s="157" t="s">
        <v>141</v>
      </c>
      <c r="M48" s="157" t="s">
        <v>141</v>
      </c>
      <c r="N48" s="157">
        <v>27000000</v>
      </c>
      <c r="O48" s="74" t="s">
        <v>141</v>
      </c>
      <c r="P48" s="74" t="s">
        <v>141</v>
      </c>
      <c r="Q48" s="97"/>
      <c r="R48" s="84" t="s">
        <v>111</v>
      </c>
      <c r="S48" s="84" t="s">
        <v>111</v>
      </c>
      <c r="T48" s="84" t="s">
        <v>115</v>
      </c>
      <c r="U48" s="84" t="s">
        <v>111</v>
      </c>
      <c r="V48" s="84" t="s">
        <v>111</v>
      </c>
      <c r="W48" s="84" t="s">
        <v>111</v>
      </c>
      <c r="X48" s="84" t="s">
        <v>111</v>
      </c>
      <c r="Y48" s="84" t="s">
        <v>111</v>
      </c>
      <c r="Z48" s="84" t="s">
        <v>115</v>
      </c>
      <c r="AA48" s="85" t="s">
        <v>111</v>
      </c>
      <c r="AB48" s="85" t="s">
        <v>111</v>
      </c>
      <c r="AC48" s="85" t="s">
        <v>115</v>
      </c>
      <c r="AD48" s="85" t="s">
        <v>111</v>
      </c>
      <c r="AE48" s="85" t="s">
        <v>111</v>
      </c>
      <c r="AF48" s="85" t="s">
        <v>111</v>
      </c>
      <c r="AG48" s="85" t="s">
        <v>111</v>
      </c>
      <c r="AH48" s="85" t="s">
        <v>111</v>
      </c>
      <c r="AI48" s="85" t="s">
        <v>111</v>
      </c>
      <c r="AJ48" s="86" t="s">
        <v>111</v>
      </c>
      <c r="AK48" s="86" t="s">
        <v>111</v>
      </c>
      <c r="AL48" s="86" t="s">
        <v>111</v>
      </c>
      <c r="AM48" s="86" t="s">
        <v>111</v>
      </c>
      <c r="AN48" s="86" t="s">
        <v>111</v>
      </c>
      <c r="AO48" s="86" t="s">
        <v>111</v>
      </c>
      <c r="AP48" s="86" t="s">
        <v>111</v>
      </c>
      <c r="AQ48" s="86" t="s">
        <v>111</v>
      </c>
      <c r="AR48" s="86" t="s">
        <v>111</v>
      </c>
      <c r="AS48" s="90"/>
      <c r="AT48" s="91" t="str">
        <f t="shared" si="55"/>
        <v>CUMPLE</v>
      </c>
      <c r="AU48" s="91" t="str">
        <f t="shared" si="56"/>
        <v>CUMPLE</v>
      </c>
      <c r="AV48" s="91" t="str">
        <f t="shared" si="57"/>
        <v>NO CUMPLE</v>
      </c>
      <c r="AW48" s="91" t="str">
        <f t="shared" si="58"/>
        <v>CUMPLE</v>
      </c>
      <c r="AX48" s="91" t="str">
        <f t="shared" si="59"/>
        <v>CUMPLE</v>
      </c>
      <c r="AY48" s="91" t="str">
        <f t="shared" si="60"/>
        <v>CUMPLE</v>
      </c>
      <c r="AZ48" s="91" t="str">
        <f t="shared" si="61"/>
        <v>CUMPLE</v>
      </c>
      <c r="BA48" s="91" t="str">
        <f t="shared" si="62"/>
        <v>CUMPLE</v>
      </c>
      <c r="BB48" s="91" t="str">
        <f t="shared" si="63"/>
        <v>NO CUMPLE</v>
      </c>
      <c r="BC48" s="94"/>
      <c r="BD48" s="79" t="s">
        <v>141</v>
      </c>
      <c r="BE48" s="79" t="s">
        <v>141</v>
      </c>
      <c r="BF48" s="79" t="s">
        <v>141</v>
      </c>
      <c r="BG48" s="79" t="s">
        <v>141</v>
      </c>
      <c r="BH48" s="79" t="s">
        <v>141</v>
      </c>
      <c r="BI48" s="79" t="s">
        <v>141</v>
      </c>
      <c r="BJ48" s="79" t="s">
        <v>115</v>
      </c>
      <c r="BK48" s="79" t="s">
        <v>141</v>
      </c>
      <c r="BL48" s="79" t="s">
        <v>141</v>
      </c>
      <c r="BM48" s="95"/>
      <c r="BN48" s="148" t="s">
        <v>141</v>
      </c>
      <c r="BO48" s="148" t="s">
        <v>141</v>
      </c>
      <c r="BP48" s="148" t="s">
        <v>141</v>
      </c>
      <c r="BQ48" s="148" t="s">
        <v>141</v>
      </c>
      <c r="BR48" s="148" t="s">
        <v>141</v>
      </c>
      <c r="BS48" s="148" t="s">
        <v>141</v>
      </c>
      <c r="BT48" s="148" t="s">
        <v>111</v>
      </c>
      <c r="BU48" s="148" t="s">
        <v>141</v>
      </c>
      <c r="BV48" s="148" t="s">
        <v>141</v>
      </c>
      <c r="BW48" s="109"/>
      <c r="BX48" s="111" t="str">
        <f t="shared" si="64"/>
        <v/>
      </c>
      <c r="BY48" s="111" t="str">
        <f t="shared" si="65"/>
        <v/>
      </c>
      <c r="BZ48" s="111" t="str">
        <f t="shared" si="66"/>
        <v/>
      </c>
      <c r="CA48" s="111" t="str">
        <f t="shared" si="67"/>
        <v/>
      </c>
      <c r="CB48" s="111" t="str">
        <f t="shared" si="68"/>
        <v/>
      </c>
      <c r="CC48" s="111" t="str">
        <f t="shared" si="69"/>
        <v/>
      </c>
      <c r="CD48" s="111" t="str">
        <f t="shared" si="70"/>
        <v/>
      </c>
      <c r="CE48" s="111" t="str">
        <f t="shared" si="71"/>
        <v/>
      </c>
      <c r="CF48" s="111" t="str">
        <f t="shared" si="72"/>
        <v/>
      </c>
      <c r="CG48" s="113">
        <f t="shared" si="73"/>
        <v>0</v>
      </c>
      <c r="CH48" s="75"/>
      <c r="CI48" s="75"/>
      <c r="CJ48" s="75"/>
      <c r="CK48" s="75"/>
      <c r="CL48" s="75"/>
      <c r="CM48" s="75"/>
      <c r="CN48" s="75">
        <v>24</v>
      </c>
      <c r="CO48" s="75"/>
      <c r="CP48" s="75"/>
      <c r="CQ48" s="95"/>
      <c r="CR48" s="75">
        <f t="shared" si="74"/>
        <v>0</v>
      </c>
      <c r="CS48" s="75">
        <f t="shared" si="75"/>
        <v>0</v>
      </c>
      <c r="CT48" s="75">
        <f t="shared" si="76"/>
        <v>0</v>
      </c>
      <c r="CU48" s="75">
        <f t="shared" si="77"/>
        <v>0</v>
      </c>
      <c r="CV48" s="75">
        <f t="shared" si="78"/>
        <v>0</v>
      </c>
      <c r="CW48" s="75">
        <f t="shared" si="79"/>
        <v>0</v>
      </c>
      <c r="CX48" s="75">
        <f t="shared" si="80"/>
        <v>0</v>
      </c>
      <c r="CY48" s="75">
        <f t="shared" si="81"/>
        <v>0</v>
      </c>
      <c r="CZ48" s="75">
        <f t="shared" si="82"/>
        <v>0</v>
      </c>
      <c r="DA48" s="95"/>
      <c r="DB48" s="115" t="str">
        <f t="shared" si="83"/>
        <v/>
      </c>
      <c r="DC48" s="115" t="str">
        <f t="shared" si="84"/>
        <v/>
      </c>
      <c r="DD48" s="115" t="str">
        <f t="shared" si="85"/>
        <v/>
      </c>
      <c r="DE48" s="115" t="str">
        <f t="shared" si="86"/>
        <v/>
      </c>
      <c r="DF48" s="115" t="str">
        <f t="shared" si="87"/>
        <v/>
      </c>
      <c r="DG48" s="115" t="str">
        <f t="shared" si="88"/>
        <v/>
      </c>
      <c r="DH48" s="115" t="str">
        <f t="shared" si="89"/>
        <v/>
      </c>
      <c r="DI48" s="115" t="str">
        <f t="shared" si="90"/>
        <v/>
      </c>
      <c r="DJ48" s="115" t="str">
        <f t="shared" si="91"/>
        <v/>
      </c>
      <c r="DK48" s="117"/>
      <c r="DL48" s="117" t="str">
        <f t="shared" si="92"/>
        <v/>
      </c>
      <c r="DM48" s="117" t="str">
        <f t="shared" si="93"/>
        <v/>
      </c>
      <c r="DN48" s="117" t="str">
        <f t="shared" si="94"/>
        <v/>
      </c>
      <c r="DO48" s="117" t="str">
        <f t="shared" si="95"/>
        <v/>
      </c>
      <c r="DP48" s="117" t="str">
        <f t="shared" si="96"/>
        <v/>
      </c>
      <c r="DQ48" s="117" t="str">
        <f t="shared" si="97"/>
        <v/>
      </c>
      <c r="DR48" s="167" t="str">
        <f t="shared" si="98"/>
        <v/>
      </c>
      <c r="DS48" s="117" t="str">
        <f t="shared" si="99"/>
        <v/>
      </c>
      <c r="DT48" s="117" t="str">
        <f t="shared" si="100"/>
        <v/>
      </c>
      <c r="DU48" s="118">
        <f t="shared" si="101"/>
        <v>0</v>
      </c>
      <c r="DV48" s="21" t="str">
        <f t="shared" si="102"/>
        <v/>
      </c>
      <c r="DW48" s="21" t="str">
        <f t="shared" si="53"/>
        <v/>
      </c>
      <c r="DX48" s="119" t="str">
        <f t="shared" si="54"/>
        <v/>
      </c>
      <c r="DY48" s="120" t="str">
        <f t="shared" si="103"/>
        <v/>
      </c>
      <c r="DZ48" s="120" t="str">
        <f t="shared" si="52"/>
        <v/>
      </c>
      <c r="EA48" s="120">
        <f t="shared" si="104"/>
        <v>0</v>
      </c>
      <c r="EB48" s="121"/>
    </row>
    <row r="49" spans="1:132" ht="21" x14ac:dyDescent="0.15">
      <c r="A49" s="143">
        <v>39</v>
      </c>
      <c r="B49" s="144" t="s">
        <v>127</v>
      </c>
      <c r="C49" s="144" t="s">
        <v>208</v>
      </c>
      <c r="D49" s="144"/>
      <c r="E49" s="144" t="s">
        <v>210</v>
      </c>
      <c r="F49" s="144">
        <v>2</v>
      </c>
      <c r="G49" s="155">
        <v>2093369.46</v>
      </c>
      <c r="H49" s="158" t="s">
        <v>141</v>
      </c>
      <c r="I49" s="158" t="s">
        <v>141</v>
      </c>
      <c r="J49" s="158" t="s">
        <v>141</v>
      </c>
      <c r="K49" s="74" t="s">
        <v>141</v>
      </c>
      <c r="L49" s="157" t="s">
        <v>141</v>
      </c>
      <c r="M49" s="157" t="s">
        <v>141</v>
      </c>
      <c r="N49" s="157">
        <v>1182000</v>
      </c>
      <c r="O49" s="74" t="s">
        <v>141</v>
      </c>
      <c r="P49" s="74" t="s">
        <v>141</v>
      </c>
      <c r="Q49" s="97"/>
      <c r="R49" s="84" t="s">
        <v>111</v>
      </c>
      <c r="S49" s="84" t="s">
        <v>111</v>
      </c>
      <c r="T49" s="84" t="s">
        <v>115</v>
      </c>
      <c r="U49" s="84" t="s">
        <v>111</v>
      </c>
      <c r="V49" s="84" t="s">
        <v>111</v>
      </c>
      <c r="W49" s="84" t="s">
        <v>111</v>
      </c>
      <c r="X49" s="84" t="s">
        <v>111</v>
      </c>
      <c r="Y49" s="84" t="s">
        <v>111</v>
      </c>
      <c r="Z49" s="84" t="s">
        <v>115</v>
      </c>
      <c r="AA49" s="85" t="s">
        <v>111</v>
      </c>
      <c r="AB49" s="85" t="s">
        <v>111</v>
      </c>
      <c r="AC49" s="85" t="s">
        <v>115</v>
      </c>
      <c r="AD49" s="85" t="s">
        <v>111</v>
      </c>
      <c r="AE49" s="85" t="s">
        <v>111</v>
      </c>
      <c r="AF49" s="85" t="s">
        <v>111</v>
      </c>
      <c r="AG49" s="85" t="s">
        <v>111</v>
      </c>
      <c r="AH49" s="85" t="s">
        <v>111</v>
      </c>
      <c r="AI49" s="85" t="s">
        <v>111</v>
      </c>
      <c r="AJ49" s="86" t="s">
        <v>111</v>
      </c>
      <c r="AK49" s="86" t="s">
        <v>111</v>
      </c>
      <c r="AL49" s="86" t="s">
        <v>111</v>
      </c>
      <c r="AM49" s="86" t="s">
        <v>111</v>
      </c>
      <c r="AN49" s="86" t="s">
        <v>111</v>
      </c>
      <c r="AO49" s="86" t="s">
        <v>111</v>
      </c>
      <c r="AP49" s="86" t="s">
        <v>111</v>
      </c>
      <c r="AQ49" s="86" t="s">
        <v>111</v>
      </c>
      <c r="AR49" s="86" t="s">
        <v>111</v>
      </c>
      <c r="AS49" s="90"/>
      <c r="AT49" s="91" t="str">
        <f t="shared" si="55"/>
        <v>CUMPLE</v>
      </c>
      <c r="AU49" s="91" t="str">
        <f t="shared" si="56"/>
        <v>CUMPLE</v>
      </c>
      <c r="AV49" s="91" t="str">
        <f t="shared" si="57"/>
        <v>NO CUMPLE</v>
      </c>
      <c r="AW49" s="91" t="str">
        <f t="shared" si="58"/>
        <v>CUMPLE</v>
      </c>
      <c r="AX49" s="91" t="str">
        <f t="shared" si="59"/>
        <v>CUMPLE</v>
      </c>
      <c r="AY49" s="91" t="str">
        <f t="shared" si="60"/>
        <v>CUMPLE</v>
      </c>
      <c r="AZ49" s="91" t="str">
        <f t="shared" si="61"/>
        <v>CUMPLE</v>
      </c>
      <c r="BA49" s="91" t="str">
        <f t="shared" si="62"/>
        <v>CUMPLE</v>
      </c>
      <c r="BB49" s="91" t="str">
        <f t="shared" si="63"/>
        <v>NO CUMPLE</v>
      </c>
      <c r="BC49" s="94"/>
      <c r="BD49" s="79" t="s">
        <v>141</v>
      </c>
      <c r="BE49" s="79" t="s">
        <v>141</v>
      </c>
      <c r="BF49" s="79" t="s">
        <v>141</v>
      </c>
      <c r="BG49" s="79" t="s">
        <v>141</v>
      </c>
      <c r="BH49" s="79" t="s">
        <v>141</v>
      </c>
      <c r="BI49" s="79" t="s">
        <v>141</v>
      </c>
      <c r="BJ49" s="79" t="s">
        <v>111</v>
      </c>
      <c r="BK49" s="79" t="s">
        <v>141</v>
      </c>
      <c r="BL49" s="79" t="s">
        <v>141</v>
      </c>
      <c r="BM49" s="95"/>
      <c r="BN49" s="148" t="s">
        <v>141</v>
      </c>
      <c r="BO49" s="148" t="s">
        <v>141</v>
      </c>
      <c r="BP49" s="148" t="s">
        <v>141</v>
      </c>
      <c r="BQ49" s="148" t="s">
        <v>141</v>
      </c>
      <c r="BR49" s="148" t="s">
        <v>141</v>
      </c>
      <c r="BS49" s="148" t="s">
        <v>141</v>
      </c>
      <c r="BT49" s="148" t="s">
        <v>111</v>
      </c>
      <c r="BU49" s="148" t="s">
        <v>141</v>
      </c>
      <c r="BV49" s="148" t="s">
        <v>141</v>
      </c>
      <c r="BW49" s="94"/>
      <c r="BX49" s="111" t="str">
        <f t="shared" si="64"/>
        <v/>
      </c>
      <c r="BY49" s="111" t="str">
        <f t="shared" si="65"/>
        <v/>
      </c>
      <c r="BZ49" s="111" t="str">
        <f t="shared" si="66"/>
        <v/>
      </c>
      <c r="CA49" s="111" t="str">
        <f t="shared" si="67"/>
        <v/>
      </c>
      <c r="CB49" s="111" t="str">
        <f t="shared" si="68"/>
        <v/>
      </c>
      <c r="CC49" s="111" t="str">
        <f t="shared" si="69"/>
        <v/>
      </c>
      <c r="CD49" s="111">
        <f t="shared" si="70"/>
        <v>1182000</v>
      </c>
      <c r="CE49" s="111" t="str">
        <f t="shared" si="71"/>
        <v/>
      </c>
      <c r="CF49" s="111" t="str">
        <f t="shared" si="72"/>
        <v/>
      </c>
      <c r="CG49" s="113">
        <f t="shared" si="73"/>
        <v>1182000</v>
      </c>
      <c r="CH49" s="75"/>
      <c r="CI49" s="75"/>
      <c r="CJ49" s="75"/>
      <c r="CK49" s="75"/>
      <c r="CL49" s="75"/>
      <c r="CM49" s="75"/>
      <c r="CN49" s="75">
        <v>24</v>
      </c>
      <c r="CO49" s="75"/>
      <c r="CP49" s="75"/>
      <c r="CQ49" s="95"/>
      <c r="CR49" s="75">
        <f t="shared" si="74"/>
        <v>0</v>
      </c>
      <c r="CS49" s="75">
        <f t="shared" si="75"/>
        <v>0</v>
      </c>
      <c r="CT49" s="75">
        <f t="shared" si="76"/>
        <v>0</v>
      </c>
      <c r="CU49" s="75">
        <f t="shared" si="77"/>
        <v>0</v>
      </c>
      <c r="CV49" s="75">
        <f t="shared" si="78"/>
        <v>0</v>
      </c>
      <c r="CW49" s="75">
        <f t="shared" si="79"/>
        <v>0</v>
      </c>
      <c r="CX49" s="75">
        <f t="shared" si="80"/>
        <v>0</v>
      </c>
      <c r="CY49" s="75">
        <f t="shared" si="81"/>
        <v>0</v>
      </c>
      <c r="CZ49" s="75">
        <f t="shared" si="82"/>
        <v>0</v>
      </c>
      <c r="DA49" s="95"/>
      <c r="DB49" s="115" t="str">
        <f t="shared" si="83"/>
        <v/>
      </c>
      <c r="DC49" s="115" t="str">
        <f t="shared" si="84"/>
        <v/>
      </c>
      <c r="DD49" s="115" t="str">
        <f t="shared" si="85"/>
        <v/>
      </c>
      <c r="DE49" s="115" t="str">
        <f t="shared" si="86"/>
        <v/>
      </c>
      <c r="DF49" s="115" t="str">
        <f t="shared" si="87"/>
        <v/>
      </c>
      <c r="DG49" s="115" t="str">
        <f t="shared" si="88"/>
        <v/>
      </c>
      <c r="DH49" s="115">
        <f t="shared" si="89"/>
        <v>45</v>
      </c>
      <c r="DI49" s="115" t="str">
        <f t="shared" si="90"/>
        <v/>
      </c>
      <c r="DJ49" s="115" t="str">
        <f t="shared" si="91"/>
        <v/>
      </c>
      <c r="DK49" s="117"/>
      <c r="DL49" s="117" t="str">
        <f t="shared" si="92"/>
        <v/>
      </c>
      <c r="DM49" s="117" t="str">
        <f t="shared" si="93"/>
        <v/>
      </c>
      <c r="DN49" s="117" t="str">
        <f t="shared" si="94"/>
        <v/>
      </c>
      <c r="DO49" s="117" t="str">
        <f t="shared" si="95"/>
        <v/>
      </c>
      <c r="DP49" s="117" t="str">
        <f t="shared" si="96"/>
        <v/>
      </c>
      <c r="DQ49" s="117" t="str">
        <f t="shared" si="97"/>
        <v/>
      </c>
      <c r="DR49" s="117">
        <f t="shared" si="98"/>
        <v>45</v>
      </c>
      <c r="DS49" s="117" t="str">
        <f t="shared" si="99"/>
        <v/>
      </c>
      <c r="DT49" s="117" t="str">
        <f t="shared" si="100"/>
        <v/>
      </c>
      <c r="DU49" s="118">
        <f t="shared" si="101"/>
        <v>45</v>
      </c>
      <c r="DV49" s="21" t="str">
        <f t="shared" si="102"/>
        <v>UT SICVEL AUDIO DISTRITAL 2018</v>
      </c>
      <c r="DW49" s="21" t="str">
        <f t="shared" si="53"/>
        <v/>
      </c>
      <c r="DX49" s="119" t="str">
        <f t="shared" si="54"/>
        <v>UT SICVEL AUDIO DISTRITAL 2018</v>
      </c>
      <c r="DY49" s="120">
        <f t="shared" si="103"/>
        <v>1182000</v>
      </c>
      <c r="DZ49" s="120" t="str">
        <f t="shared" si="52"/>
        <v/>
      </c>
      <c r="EA49" s="120">
        <f t="shared" si="104"/>
        <v>1182000</v>
      </c>
      <c r="EB49" s="121"/>
    </row>
    <row r="50" spans="1:132" ht="21" x14ac:dyDescent="0.15">
      <c r="A50" s="143">
        <v>40</v>
      </c>
      <c r="B50" s="144" t="s">
        <v>127</v>
      </c>
      <c r="C50" s="144" t="s">
        <v>208</v>
      </c>
      <c r="D50" s="144"/>
      <c r="E50" s="144" t="s">
        <v>211</v>
      </c>
      <c r="F50" s="144">
        <v>1</v>
      </c>
      <c r="G50" s="155">
        <v>45532613</v>
      </c>
      <c r="H50" s="158" t="s">
        <v>141</v>
      </c>
      <c r="I50" s="158" t="s">
        <v>141</v>
      </c>
      <c r="J50" s="158" t="s">
        <v>141</v>
      </c>
      <c r="K50" s="74" t="s">
        <v>141</v>
      </c>
      <c r="L50" s="157" t="s">
        <v>141</v>
      </c>
      <c r="M50" s="157" t="s">
        <v>141</v>
      </c>
      <c r="N50" s="157">
        <v>31510000</v>
      </c>
      <c r="O50" s="74" t="s">
        <v>141</v>
      </c>
      <c r="P50" s="74" t="s">
        <v>141</v>
      </c>
      <c r="Q50" s="96"/>
      <c r="R50" s="84" t="s">
        <v>111</v>
      </c>
      <c r="S50" s="84" t="s">
        <v>111</v>
      </c>
      <c r="T50" s="84" t="s">
        <v>115</v>
      </c>
      <c r="U50" s="84" t="s">
        <v>111</v>
      </c>
      <c r="V50" s="84" t="s">
        <v>111</v>
      </c>
      <c r="W50" s="84" t="s">
        <v>111</v>
      </c>
      <c r="X50" s="84" t="s">
        <v>111</v>
      </c>
      <c r="Y50" s="84" t="s">
        <v>111</v>
      </c>
      <c r="Z50" s="84" t="s">
        <v>115</v>
      </c>
      <c r="AA50" s="85" t="s">
        <v>111</v>
      </c>
      <c r="AB50" s="85" t="s">
        <v>111</v>
      </c>
      <c r="AC50" s="85" t="s">
        <v>115</v>
      </c>
      <c r="AD50" s="85" t="s">
        <v>111</v>
      </c>
      <c r="AE50" s="85" t="s">
        <v>111</v>
      </c>
      <c r="AF50" s="85" t="s">
        <v>111</v>
      </c>
      <c r="AG50" s="85" t="s">
        <v>111</v>
      </c>
      <c r="AH50" s="85" t="s">
        <v>111</v>
      </c>
      <c r="AI50" s="85" t="s">
        <v>111</v>
      </c>
      <c r="AJ50" s="86" t="s">
        <v>111</v>
      </c>
      <c r="AK50" s="86" t="s">
        <v>111</v>
      </c>
      <c r="AL50" s="86" t="s">
        <v>111</v>
      </c>
      <c r="AM50" s="86" t="s">
        <v>111</v>
      </c>
      <c r="AN50" s="86" t="s">
        <v>111</v>
      </c>
      <c r="AO50" s="86" t="s">
        <v>111</v>
      </c>
      <c r="AP50" s="86" t="s">
        <v>111</v>
      </c>
      <c r="AQ50" s="86" t="s">
        <v>111</v>
      </c>
      <c r="AR50" s="86" t="s">
        <v>111</v>
      </c>
      <c r="AS50" s="90"/>
      <c r="AT50" s="91" t="str">
        <f t="shared" si="55"/>
        <v>CUMPLE</v>
      </c>
      <c r="AU50" s="91" t="str">
        <f t="shared" si="56"/>
        <v>CUMPLE</v>
      </c>
      <c r="AV50" s="91" t="str">
        <f t="shared" si="57"/>
        <v>NO CUMPLE</v>
      </c>
      <c r="AW50" s="91" t="str">
        <f t="shared" si="58"/>
        <v>CUMPLE</v>
      </c>
      <c r="AX50" s="91" t="str">
        <f t="shared" si="59"/>
        <v>CUMPLE</v>
      </c>
      <c r="AY50" s="91" t="str">
        <f t="shared" si="60"/>
        <v>CUMPLE</v>
      </c>
      <c r="AZ50" s="91" t="str">
        <f t="shared" si="61"/>
        <v>CUMPLE</v>
      </c>
      <c r="BA50" s="91" t="str">
        <f t="shared" si="62"/>
        <v>CUMPLE</v>
      </c>
      <c r="BB50" s="91" t="str">
        <f t="shared" si="63"/>
        <v>NO CUMPLE</v>
      </c>
      <c r="BC50" s="94"/>
      <c r="BD50" s="79" t="s">
        <v>141</v>
      </c>
      <c r="BE50" s="79" t="s">
        <v>141</v>
      </c>
      <c r="BF50" s="79" t="s">
        <v>141</v>
      </c>
      <c r="BG50" s="79" t="s">
        <v>141</v>
      </c>
      <c r="BH50" s="79" t="s">
        <v>141</v>
      </c>
      <c r="BI50" s="79" t="s">
        <v>141</v>
      </c>
      <c r="BJ50" s="79" t="s">
        <v>111</v>
      </c>
      <c r="BK50" s="79" t="s">
        <v>141</v>
      </c>
      <c r="BL50" s="79" t="s">
        <v>141</v>
      </c>
      <c r="BM50" s="95"/>
      <c r="BN50" s="148" t="s">
        <v>141</v>
      </c>
      <c r="BO50" s="148" t="s">
        <v>141</v>
      </c>
      <c r="BP50" s="148" t="s">
        <v>141</v>
      </c>
      <c r="BQ50" s="148" t="s">
        <v>141</v>
      </c>
      <c r="BR50" s="148" t="s">
        <v>141</v>
      </c>
      <c r="BS50" s="148" t="s">
        <v>141</v>
      </c>
      <c r="BT50" s="153" t="s">
        <v>111</v>
      </c>
      <c r="BU50" s="148" t="s">
        <v>141</v>
      </c>
      <c r="BV50" s="148" t="s">
        <v>141</v>
      </c>
      <c r="BW50" s="94"/>
      <c r="BX50" s="111" t="str">
        <f t="shared" si="64"/>
        <v/>
      </c>
      <c r="BY50" s="111" t="str">
        <f t="shared" si="65"/>
        <v/>
      </c>
      <c r="BZ50" s="111" t="str">
        <f t="shared" si="66"/>
        <v/>
      </c>
      <c r="CA50" s="111" t="str">
        <f t="shared" si="67"/>
        <v/>
      </c>
      <c r="CB50" s="111" t="str">
        <f t="shared" si="68"/>
        <v/>
      </c>
      <c r="CC50" s="111" t="str">
        <f t="shared" si="69"/>
        <v/>
      </c>
      <c r="CD50" s="111">
        <f t="shared" si="70"/>
        <v>31510000</v>
      </c>
      <c r="CE50" s="111" t="str">
        <f t="shared" si="71"/>
        <v/>
      </c>
      <c r="CF50" s="111" t="str">
        <f t="shared" si="72"/>
        <v/>
      </c>
      <c r="CG50" s="113">
        <f t="shared" si="73"/>
        <v>31510000</v>
      </c>
      <c r="CH50" s="75"/>
      <c r="CI50" s="75"/>
      <c r="CJ50" s="75"/>
      <c r="CK50" s="75"/>
      <c r="CL50" s="75"/>
      <c r="CM50" s="75"/>
      <c r="CN50" s="75">
        <v>24</v>
      </c>
      <c r="CO50" s="75"/>
      <c r="CP50" s="75"/>
      <c r="CQ50" s="95"/>
      <c r="CR50" s="75">
        <f t="shared" si="74"/>
        <v>0</v>
      </c>
      <c r="CS50" s="75">
        <f t="shared" si="75"/>
        <v>0</v>
      </c>
      <c r="CT50" s="75">
        <f t="shared" si="76"/>
        <v>0</v>
      </c>
      <c r="CU50" s="75">
        <f t="shared" si="77"/>
        <v>0</v>
      </c>
      <c r="CV50" s="75">
        <f t="shared" si="78"/>
        <v>0</v>
      </c>
      <c r="CW50" s="75">
        <f t="shared" si="79"/>
        <v>0</v>
      </c>
      <c r="CX50" s="75">
        <f t="shared" si="80"/>
        <v>0</v>
      </c>
      <c r="CY50" s="75">
        <f t="shared" si="81"/>
        <v>0</v>
      </c>
      <c r="CZ50" s="75">
        <f t="shared" si="82"/>
        <v>0</v>
      </c>
      <c r="DA50" s="95"/>
      <c r="DB50" s="115" t="str">
        <f t="shared" si="83"/>
        <v/>
      </c>
      <c r="DC50" s="115" t="str">
        <f t="shared" si="84"/>
        <v/>
      </c>
      <c r="DD50" s="115" t="str">
        <f t="shared" si="85"/>
        <v/>
      </c>
      <c r="DE50" s="115" t="str">
        <f t="shared" si="86"/>
        <v/>
      </c>
      <c r="DF50" s="115" t="str">
        <f t="shared" si="87"/>
        <v/>
      </c>
      <c r="DG50" s="115" t="str">
        <f t="shared" si="88"/>
        <v/>
      </c>
      <c r="DH50" s="115">
        <f t="shared" si="89"/>
        <v>45</v>
      </c>
      <c r="DI50" s="115" t="str">
        <f t="shared" si="90"/>
        <v/>
      </c>
      <c r="DJ50" s="115" t="str">
        <f t="shared" si="91"/>
        <v/>
      </c>
      <c r="DK50" s="117"/>
      <c r="DL50" s="117" t="str">
        <f t="shared" si="92"/>
        <v/>
      </c>
      <c r="DM50" s="117" t="str">
        <f t="shared" si="93"/>
        <v/>
      </c>
      <c r="DN50" s="117" t="str">
        <f t="shared" si="94"/>
        <v/>
      </c>
      <c r="DO50" s="117" t="str">
        <f t="shared" si="95"/>
        <v/>
      </c>
      <c r="DP50" s="117" t="str">
        <f t="shared" si="96"/>
        <v/>
      </c>
      <c r="DQ50" s="117" t="str">
        <f t="shared" si="97"/>
        <v/>
      </c>
      <c r="DR50" s="117">
        <f t="shared" si="98"/>
        <v>45</v>
      </c>
      <c r="DS50" s="117" t="str">
        <f t="shared" si="99"/>
        <v/>
      </c>
      <c r="DT50" s="117" t="str">
        <f t="shared" si="100"/>
        <v/>
      </c>
      <c r="DU50" s="118">
        <f t="shared" si="101"/>
        <v>45</v>
      </c>
      <c r="DV50" s="21" t="str">
        <f t="shared" si="102"/>
        <v>UT SICVEL AUDIO DISTRITAL 2018</v>
      </c>
      <c r="DW50" s="21" t="str">
        <f t="shared" si="53"/>
        <v/>
      </c>
      <c r="DX50" s="119" t="str">
        <f t="shared" si="54"/>
        <v>UT SICVEL AUDIO DISTRITAL 2018</v>
      </c>
      <c r="DY50" s="120">
        <f t="shared" si="103"/>
        <v>31510000</v>
      </c>
      <c r="DZ50" s="120" t="str">
        <f t="shared" si="52"/>
        <v/>
      </c>
      <c r="EA50" s="120">
        <f t="shared" si="104"/>
        <v>31510000</v>
      </c>
    </row>
    <row r="51" spans="1:132" ht="21" hidden="1" x14ac:dyDescent="0.15">
      <c r="A51" s="143">
        <v>41</v>
      </c>
      <c r="B51" s="144" t="s">
        <v>127</v>
      </c>
      <c r="C51" s="144" t="s">
        <v>208</v>
      </c>
      <c r="D51" s="144"/>
      <c r="E51" s="144" t="s">
        <v>212</v>
      </c>
      <c r="F51" s="144">
        <v>1</v>
      </c>
      <c r="G51" s="155">
        <v>44437257.270000003</v>
      </c>
      <c r="H51" s="158" t="s">
        <v>141</v>
      </c>
      <c r="I51" s="158" t="s">
        <v>141</v>
      </c>
      <c r="J51" s="158" t="s">
        <v>141</v>
      </c>
      <c r="K51" s="74" t="s">
        <v>141</v>
      </c>
      <c r="L51" s="157" t="s">
        <v>141</v>
      </c>
      <c r="M51" s="157" t="s">
        <v>141</v>
      </c>
      <c r="N51" s="157" t="s">
        <v>141</v>
      </c>
      <c r="O51" s="74" t="s">
        <v>141</v>
      </c>
      <c r="P51" s="74" t="s">
        <v>141</v>
      </c>
      <c r="Q51" s="97"/>
      <c r="R51" s="84" t="s">
        <v>111</v>
      </c>
      <c r="S51" s="84" t="s">
        <v>111</v>
      </c>
      <c r="T51" s="84" t="s">
        <v>115</v>
      </c>
      <c r="U51" s="84" t="s">
        <v>111</v>
      </c>
      <c r="V51" s="84" t="s">
        <v>111</v>
      </c>
      <c r="W51" s="84" t="s">
        <v>111</v>
      </c>
      <c r="X51" s="84" t="s">
        <v>111</v>
      </c>
      <c r="Y51" s="84" t="s">
        <v>111</v>
      </c>
      <c r="Z51" s="84" t="s">
        <v>115</v>
      </c>
      <c r="AA51" s="85" t="s">
        <v>111</v>
      </c>
      <c r="AB51" s="85" t="s">
        <v>111</v>
      </c>
      <c r="AC51" s="85" t="s">
        <v>115</v>
      </c>
      <c r="AD51" s="85" t="s">
        <v>111</v>
      </c>
      <c r="AE51" s="85" t="s">
        <v>111</v>
      </c>
      <c r="AF51" s="85" t="s">
        <v>111</v>
      </c>
      <c r="AG51" s="85" t="s">
        <v>111</v>
      </c>
      <c r="AH51" s="85" t="s">
        <v>111</v>
      </c>
      <c r="AI51" s="85" t="s">
        <v>111</v>
      </c>
      <c r="AJ51" s="86" t="s">
        <v>111</v>
      </c>
      <c r="AK51" s="86" t="s">
        <v>111</v>
      </c>
      <c r="AL51" s="86" t="s">
        <v>111</v>
      </c>
      <c r="AM51" s="86" t="s">
        <v>111</v>
      </c>
      <c r="AN51" s="86" t="s">
        <v>111</v>
      </c>
      <c r="AO51" s="86" t="s">
        <v>111</v>
      </c>
      <c r="AP51" s="86" t="s">
        <v>111</v>
      </c>
      <c r="AQ51" s="86" t="s">
        <v>111</v>
      </c>
      <c r="AR51" s="86" t="s">
        <v>111</v>
      </c>
      <c r="AS51" s="90"/>
      <c r="AT51" s="91" t="str">
        <f t="shared" si="55"/>
        <v>CUMPLE</v>
      </c>
      <c r="AU51" s="91" t="str">
        <f t="shared" si="56"/>
        <v>CUMPLE</v>
      </c>
      <c r="AV51" s="91" t="str">
        <f t="shared" si="57"/>
        <v>NO CUMPLE</v>
      </c>
      <c r="AW51" s="91" t="str">
        <f t="shared" si="58"/>
        <v>CUMPLE</v>
      </c>
      <c r="AX51" s="91" t="str">
        <f t="shared" si="59"/>
        <v>CUMPLE</v>
      </c>
      <c r="AY51" s="91" t="str">
        <f t="shared" si="60"/>
        <v>CUMPLE</v>
      </c>
      <c r="AZ51" s="91" t="str">
        <f t="shared" si="61"/>
        <v>CUMPLE</v>
      </c>
      <c r="BA51" s="91" t="str">
        <f t="shared" si="62"/>
        <v>CUMPLE</v>
      </c>
      <c r="BB51" s="91" t="str">
        <f t="shared" si="63"/>
        <v>NO CUMPLE</v>
      </c>
      <c r="BC51" s="94"/>
      <c r="BD51" s="79" t="s">
        <v>141</v>
      </c>
      <c r="BE51" s="79" t="s">
        <v>141</v>
      </c>
      <c r="BF51" s="79" t="s">
        <v>141</v>
      </c>
      <c r="BG51" s="79" t="s">
        <v>141</v>
      </c>
      <c r="BH51" s="79" t="s">
        <v>141</v>
      </c>
      <c r="BI51" s="79" t="s">
        <v>141</v>
      </c>
      <c r="BJ51" s="79" t="s">
        <v>141</v>
      </c>
      <c r="BK51" s="79" t="s">
        <v>141</v>
      </c>
      <c r="BL51" s="79" t="s">
        <v>141</v>
      </c>
      <c r="BM51" s="95"/>
      <c r="BN51" s="148" t="s">
        <v>141</v>
      </c>
      <c r="BO51" s="148" t="s">
        <v>141</v>
      </c>
      <c r="BP51" s="148" t="s">
        <v>141</v>
      </c>
      <c r="BQ51" s="148" t="s">
        <v>141</v>
      </c>
      <c r="BR51" s="148" t="s">
        <v>141</v>
      </c>
      <c r="BS51" s="148" t="s">
        <v>141</v>
      </c>
      <c r="BT51" s="148" t="s">
        <v>141</v>
      </c>
      <c r="BU51" s="148" t="s">
        <v>141</v>
      </c>
      <c r="BV51" s="148" t="s">
        <v>141</v>
      </c>
      <c r="BW51" s="94"/>
      <c r="BX51" s="111" t="str">
        <f t="shared" si="64"/>
        <v/>
      </c>
      <c r="BY51" s="111" t="str">
        <f t="shared" si="65"/>
        <v/>
      </c>
      <c r="BZ51" s="111" t="str">
        <f t="shared" si="66"/>
        <v/>
      </c>
      <c r="CA51" s="111" t="str">
        <f t="shared" si="67"/>
        <v/>
      </c>
      <c r="CB51" s="111" t="str">
        <f t="shared" si="68"/>
        <v/>
      </c>
      <c r="CC51" s="111" t="str">
        <f t="shared" si="69"/>
        <v/>
      </c>
      <c r="CD51" s="111" t="str">
        <f t="shared" si="70"/>
        <v/>
      </c>
      <c r="CE51" s="111" t="str">
        <f t="shared" si="71"/>
        <v/>
      </c>
      <c r="CF51" s="111" t="str">
        <f t="shared" si="72"/>
        <v/>
      </c>
      <c r="CG51" s="113">
        <f t="shared" si="73"/>
        <v>0</v>
      </c>
      <c r="CH51" s="75"/>
      <c r="CI51" s="75"/>
      <c r="CJ51" s="75"/>
      <c r="CK51" s="75"/>
      <c r="CL51" s="75"/>
      <c r="CM51" s="75"/>
      <c r="CN51" s="75">
        <v>24</v>
      </c>
      <c r="CO51" s="75"/>
      <c r="CP51" s="75"/>
      <c r="CQ51" s="95"/>
      <c r="CR51" s="75">
        <f t="shared" si="74"/>
        <v>0</v>
      </c>
      <c r="CS51" s="75">
        <f t="shared" si="75"/>
        <v>0</v>
      </c>
      <c r="CT51" s="75">
        <f t="shared" si="76"/>
        <v>0</v>
      </c>
      <c r="CU51" s="75">
        <f t="shared" si="77"/>
        <v>0</v>
      </c>
      <c r="CV51" s="75">
        <f t="shared" si="78"/>
        <v>0</v>
      </c>
      <c r="CW51" s="75">
        <f t="shared" si="79"/>
        <v>0</v>
      </c>
      <c r="CX51" s="75">
        <f t="shared" si="80"/>
        <v>0</v>
      </c>
      <c r="CY51" s="75">
        <f t="shared" si="81"/>
        <v>0</v>
      </c>
      <c r="CZ51" s="75">
        <f t="shared" si="82"/>
        <v>0</v>
      </c>
      <c r="DA51" s="95"/>
      <c r="DB51" s="115" t="str">
        <f t="shared" si="83"/>
        <v/>
      </c>
      <c r="DC51" s="115" t="str">
        <f t="shared" si="84"/>
        <v/>
      </c>
      <c r="DD51" s="115" t="str">
        <f t="shared" si="85"/>
        <v/>
      </c>
      <c r="DE51" s="115" t="str">
        <f t="shared" si="86"/>
        <v/>
      </c>
      <c r="DF51" s="115" t="str">
        <f t="shared" si="87"/>
        <v/>
      </c>
      <c r="DG51" s="115" t="str">
        <f t="shared" si="88"/>
        <v/>
      </c>
      <c r="DH51" s="115" t="str">
        <f t="shared" si="89"/>
        <v/>
      </c>
      <c r="DI51" s="115" t="str">
        <f t="shared" si="90"/>
        <v/>
      </c>
      <c r="DJ51" s="115" t="str">
        <f t="shared" si="91"/>
        <v/>
      </c>
      <c r="DK51" s="117"/>
      <c r="DL51" s="117" t="str">
        <f t="shared" si="92"/>
        <v/>
      </c>
      <c r="DM51" s="117" t="str">
        <f t="shared" si="93"/>
        <v/>
      </c>
      <c r="DN51" s="117" t="str">
        <f t="shared" si="94"/>
        <v/>
      </c>
      <c r="DO51" s="117" t="str">
        <f t="shared" si="95"/>
        <v/>
      </c>
      <c r="DP51" s="117" t="str">
        <f t="shared" si="96"/>
        <v/>
      </c>
      <c r="DQ51" s="117" t="str">
        <f t="shared" si="97"/>
        <v/>
      </c>
      <c r="DR51" s="117" t="str">
        <f t="shared" si="98"/>
        <v/>
      </c>
      <c r="DS51" s="117" t="str">
        <f t="shared" si="99"/>
        <v/>
      </c>
      <c r="DT51" s="117" t="str">
        <f t="shared" si="100"/>
        <v/>
      </c>
      <c r="DU51" s="118">
        <f t="shared" si="101"/>
        <v>0</v>
      </c>
      <c r="DV51" s="21" t="str">
        <f t="shared" si="102"/>
        <v/>
      </c>
      <c r="DW51" s="21" t="str">
        <f t="shared" si="53"/>
        <v/>
      </c>
      <c r="DX51" s="119" t="str">
        <f t="shared" si="54"/>
        <v/>
      </c>
      <c r="DY51" s="120" t="str">
        <f t="shared" si="103"/>
        <v/>
      </c>
      <c r="DZ51" s="120" t="str">
        <f t="shared" si="52"/>
        <v/>
      </c>
      <c r="EA51" s="120">
        <f t="shared" si="104"/>
        <v>0</v>
      </c>
    </row>
    <row r="52" spans="1:132" ht="21" hidden="1" x14ac:dyDescent="0.15">
      <c r="A52" s="143">
        <v>42</v>
      </c>
      <c r="B52" s="144" t="s">
        <v>127</v>
      </c>
      <c r="C52" s="144" t="s">
        <v>213</v>
      </c>
      <c r="D52" s="144"/>
      <c r="E52" s="144" t="s">
        <v>214</v>
      </c>
      <c r="F52" s="144">
        <v>25</v>
      </c>
      <c r="G52" s="155">
        <v>59351250</v>
      </c>
      <c r="H52" s="158" t="s">
        <v>141</v>
      </c>
      <c r="I52" s="158">
        <v>57000107.499999993</v>
      </c>
      <c r="J52" s="158" t="s">
        <v>141</v>
      </c>
      <c r="K52" s="74" t="s">
        <v>141</v>
      </c>
      <c r="L52" s="157">
        <v>55206185.567010313</v>
      </c>
      <c r="M52" s="157">
        <v>56525000</v>
      </c>
      <c r="N52" s="157">
        <v>59050000</v>
      </c>
      <c r="O52" s="74" t="s">
        <v>141</v>
      </c>
      <c r="P52" s="74" t="s">
        <v>141</v>
      </c>
      <c r="Q52" s="97"/>
      <c r="R52" s="84" t="s">
        <v>111</v>
      </c>
      <c r="S52" s="84" t="s">
        <v>111</v>
      </c>
      <c r="T52" s="84" t="s">
        <v>115</v>
      </c>
      <c r="U52" s="84" t="s">
        <v>111</v>
      </c>
      <c r="V52" s="84" t="s">
        <v>111</v>
      </c>
      <c r="W52" s="84" t="s">
        <v>111</v>
      </c>
      <c r="X52" s="84" t="s">
        <v>111</v>
      </c>
      <c r="Y52" s="84" t="s">
        <v>111</v>
      </c>
      <c r="Z52" s="84" t="s">
        <v>115</v>
      </c>
      <c r="AA52" s="85" t="s">
        <v>111</v>
      </c>
      <c r="AB52" s="85" t="s">
        <v>111</v>
      </c>
      <c r="AC52" s="85" t="s">
        <v>115</v>
      </c>
      <c r="AD52" s="85" t="s">
        <v>111</v>
      </c>
      <c r="AE52" s="85" t="s">
        <v>111</v>
      </c>
      <c r="AF52" s="85" t="s">
        <v>111</v>
      </c>
      <c r="AG52" s="85" t="s">
        <v>111</v>
      </c>
      <c r="AH52" s="85" t="s">
        <v>111</v>
      </c>
      <c r="AI52" s="85" t="s">
        <v>111</v>
      </c>
      <c r="AJ52" s="86" t="s">
        <v>111</v>
      </c>
      <c r="AK52" s="86" t="s">
        <v>111</v>
      </c>
      <c r="AL52" s="86" t="s">
        <v>111</v>
      </c>
      <c r="AM52" s="86" t="s">
        <v>111</v>
      </c>
      <c r="AN52" s="86" t="s">
        <v>111</v>
      </c>
      <c r="AO52" s="86" t="s">
        <v>111</v>
      </c>
      <c r="AP52" s="86" t="s">
        <v>111</v>
      </c>
      <c r="AQ52" s="86" t="s">
        <v>111</v>
      </c>
      <c r="AR52" s="86" t="s">
        <v>111</v>
      </c>
      <c r="AS52" s="90"/>
      <c r="AT52" s="91" t="str">
        <f t="shared" si="55"/>
        <v>CUMPLE</v>
      </c>
      <c r="AU52" s="91" t="str">
        <f t="shared" si="56"/>
        <v>CUMPLE</v>
      </c>
      <c r="AV52" s="91" t="str">
        <f t="shared" si="57"/>
        <v>NO CUMPLE</v>
      </c>
      <c r="AW52" s="91" t="str">
        <f t="shared" si="58"/>
        <v>CUMPLE</v>
      </c>
      <c r="AX52" s="91" t="str">
        <f t="shared" si="59"/>
        <v>CUMPLE</v>
      </c>
      <c r="AY52" s="91" t="str">
        <f t="shared" si="60"/>
        <v>CUMPLE</v>
      </c>
      <c r="AZ52" s="91" t="str">
        <f t="shared" si="61"/>
        <v>CUMPLE</v>
      </c>
      <c r="BA52" s="91" t="str">
        <f t="shared" si="62"/>
        <v>CUMPLE</v>
      </c>
      <c r="BB52" s="91" t="str">
        <f t="shared" si="63"/>
        <v>NO CUMPLE</v>
      </c>
      <c r="BC52" s="94"/>
      <c r="BD52" s="79" t="s">
        <v>141</v>
      </c>
      <c r="BE52" s="79" t="s">
        <v>111</v>
      </c>
      <c r="BF52" s="79" t="s">
        <v>141</v>
      </c>
      <c r="BG52" s="79" t="s">
        <v>141</v>
      </c>
      <c r="BH52" s="79" t="s">
        <v>111</v>
      </c>
      <c r="BI52" s="79" t="s">
        <v>111</v>
      </c>
      <c r="BJ52" s="79" t="s">
        <v>111</v>
      </c>
      <c r="BK52" s="79" t="s">
        <v>141</v>
      </c>
      <c r="BL52" s="79" t="s">
        <v>141</v>
      </c>
      <c r="BM52" s="95"/>
      <c r="BN52" s="148" t="s">
        <v>141</v>
      </c>
      <c r="BO52" s="148" t="s">
        <v>111</v>
      </c>
      <c r="BP52" s="148" t="s">
        <v>141</v>
      </c>
      <c r="BQ52" s="148" t="s">
        <v>141</v>
      </c>
      <c r="BR52" s="148" t="s">
        <v>111</v>
      </c>
      <c r="BS52" s="148" t="s">
        <v>111</v>
      </c>
      <c r="BT52" s="148" t="s">
        <v>111</v>
      </c>
      <c r="BU52" s="148" t="s">
        <v>141</v>
      </c>
      <c r="BV52" s="148" t="s">
        <v>141</v>
      </c>
      <c r="BW52" s="94"/>
      <c r="BX52" s="111" t="str">
        <f t="shared" si="64"/>
        <v/>
      </c>
      <c r="BY52" s="111">
        <f t="shared" si="65"/>
        <v>57000107.499999993</v>
      </c>
      <c r="BZ52" s="111" t="str">
        <f t="shared" si="66"/>
        <v/>
      </c>
      <c r="CA52" s="111" t="str">
        <f t="shared" si="67"/>
        <v/>
      </c>
      <c r="CB52" s="111">
        <f t="shared" si="68"/>
        <v>55206185.567010313</v>
      </c>
      <c r="CC52" s="111">
        <f t="shared" si="69"/>
        <v>56525000</v>
      </c>
      <c r="CD52" s="111">
        <f t="shared" si="70"/>
        <v>59050000</v>
      </c>
      <c r="CE52" s="111" t="str">
        <f t="shared" si="71"/>
        <v/>
      </c>
      <c r="CF52" s="111" t="str">
        <f t="shared" si="72"/>
        <v/>
      </c>
      <c r="CG52" s="113">
        <f t="shared" si="73"/>
        <v>55206185.567010313</v>
      </c>
      <c r="CH52" s="75"/>
      <c r="CI52" s="75">
        <v>61</v>
      </c>
      <c r="CJ52" s="75"/>
      <c r="CK52" s="75"/>
      <c r="CL52" s="75"/>
      <c r="CM52" s="75">
        <v>72</v>
      </c>
      <c r="CN52" s="75">
        <v>24</v>
      </c>
      <c r="CO52" s="75"/>
      <c r="CP52" s="75"/>
      <c r="CQ52" s="95"/>
      <c r="CR52" s="75">
        <f t="shared" si="74"/>
        <v>0</v>
      </c>
      <c r="CS52" s="75">
        <f t="shared" si="75"/>
        <v>55</v>
      </c>
      <c r="CT52" s="75">
        <f t="shared" si="76"/>
        <v>0</v>
      </c>
      <c r="CU52" s="75">
        <f t="shared" si="77"/>
        <v>0</v>
      </c>
      <c r="CV52" s="75">
        <f t="shared" si="78"/>
        <v>0</v>
      </c>
      <c r="CW52" s="75">
        <f t="shared" si="79"/>
        <v>55</v>
      </c>
      <c r="CX52" s="75">
        <f t="shared" si="80"/>
        <v>0</v>
      </c>
      <c r="CY52" s="75">
        <f t="shared" si="81"/>
        <v>0</v>
      </c>
      <c r="CZ52" s="75">
        <f t="shared" si="82"/>
        <v>0</v>
      </c>
      <c r="DA52" s="95"/>
      <c r="DB52" s="115" t="str">
        <f t="shared" si="83"/>
        <v/>
      </c>
      <c r="DC52" s="115">
        <f t="shared" si="84"/>
        <v>43.583748513377181</v>
      </c>
      <c r="DD52" s="115" t="str">
        <f t="shared" si="85"/>
        <v/>
      </c>
      <c r="DE52" s="115" t="str">
        <f t="shared" si="86"/>
        <v/>
      </c>
      <c r="DF52" s="115">
        <f t="shared" si="87"/>
        <v>45.000000000000007</v>
      </c>
      <c r="DG52" s="115">
        <f t="shared" si="88"/>
        <v>43.950081389039617</v>
      </c>
      <c r="DH52" s="115">
        <f t="shared" si="89"/>
        <v>42.07075953455486</v>
      </c>
      <c r="DI52" s="115" t="str">
        <f t="shared" si="90"/>
        <v/>
      </c>
      <c r="DJ52" s="115" t="str">
        <f t="shared" si="91"/>
        <v/>
      </c>
      <c r="DK52" s="117"/>
      <c r="DL52" s="117" t="str">
        <f t="shared" si="92"/>
        <v/>
      </c>
      <c r="DM52" s="117">
        <f t="shared" si="93"/>
        <v>98.583748513377174</v>
      </c>
      <c r="DN52" s="117" t="str">
        <f t="shared" si="94"/>
        <v/>
      </c>
      <c r="DO52" s="117" t="str">
        <f t="shared" si="95"/>
        <v/>
      </c>
      <c r="DP52" s="117">
        <f t="shared" si="96"/>
        <v>45.000000000000007</v>
      </c>
      <c r="DQ52" s="167">
        <f t="shared" si="97"/>
        <v>98.95008138903961</v>
      </c>
      <c r="DR52" s="117">
        <f t="shared" si="98"/>
        <v>42.07075953455486</v>
      </c>
      <c r="DS52" s="117" t="str">
        <f t="shared" si="99"/>
        <v/>
      </c>
      <c r="DT52" s="117" t="str">
        <f t="shared" si="100"/>
        <v/>
      </c>
      <c r="DU52" s="118">
        <f t="shared" si="101"/>
        <v>98.95008138903961</v>
      </c>
      <c r="DV52" s="21" t="str">
        <f t="shared" si="102"/>
        <v>OFIBOD S.A.S</v>
      </c>
      <c r="DW52" s="21" t="str">
        <f t="shared" si="53"/>
        <v/>
      </c>
      <c r="DX52" s="119" t="str">
        <f t="shared" si="54"/>
        <v>OFIBOD S.A.S</v>
      </c>
      <c r="DY52" s="120">
        <f t="shared" si="103"/>
        <v>56525000</v>
      </c>
      <c r="DZ52" s="120" t="str">
        <f t="shared" si="52"/>
        <v/>
      </c>
      <c r="EA52" s="120">
        <f t="shared" si="104"/>
        <v>56525000</v>
      </c>
      <c r="EB52" s="121"/>
    </row>
    <row r="53" spans="1:132" ht="21" hidden="1" x14ac:dyDescent="0.15">
      <c r="A53" s="143">
        <v>43</v>
      </c>
      <c r="B53" s="144" t="s">
        <v>127</v>
      </c>
      <c r="C53" s="144" t="s">
        <v>213</v>
      </c>
      <c r="D53" s="144"/>
      <c r="E53" s="144" t="s">
        <v>215</v>
      </c>
      <c r="F53" s="144">
        <v>1</v>
      </c>
      <c r="G53" s="155">
        <v>3735767</v>
      </c>
      <c r="H53" s="158" t="s">
        <v>141</v>
      </c>
      <c r="I53" s="158" t="s">
        <v>141</v>
      </c>
      <c r="J53" s="158" t="s">
        <v>141</v>
      </c>
      <c r="K53" s="74" t="s">
        <v>141</v>
      </c>
      <c r="L53" s="157">
        <v>3700000.0000000005</v>
      </c>
      <c r="M53" s="157" t="s">
        <v>141</v>
      </c>
      <c r="N53" s="157" t="s">
        <v>141</v>
      </c>
      <c r="O53" s="74" t="s">
        <v>141</v>
      </c>
      <c r="P53" s="74" t="s">
        <v>141</v>
      </c>
      <c r="Q53" s="97"/>
      <c r="R53" s="84" t="s">
        <v>111</v>
      </c>
      <c r="S53" s="84" t="s">
        <v>111</v>
      </c>
      <c r="T53" s="84" t="s">
        <v>115</v>
      </c>
      <c r="U53" s="84" t="s">
        <v>111</v>
      </c>
      <c r="V53" s="84" t="s">
        <v>111</v>
      </c>
      <c r="W53" s="84" t="s">
        <v>111</v>
      </c>
      <c r="X53" s="84" t="s">
        <v>111</v>
      </c>
      <c r="Y53" s="84" t="s">
        <v>111</v>
      </c>
      <c r="Z53" s="84" t="s">
        <v>115</v>
      </c>
      <c r="AA53" s="85" t="s">
        <v>111</v>
      </c>
      <c r="AB53" s="85" t="s">
        <v>111</v>
      </c>
      <c r="AC53" s="85" t="s">
        <v>115</v>
      </c>
      <c r="AD53" s="85" t="s">
        <v>111</v>
      </c>
      <c r="AE53" s="85" t="s">
        <v>111</v>
      </c>
      <c r="AF53" s="85" t="s">
        <v>111</v>
      </c>
      <c r="AG53" s="85" t="s">
        <v>111</v>
      </c>
      <c r="AH53" s="85" t="s">
        <v>111</v>
      </c>
      <c r="AI53" s="85" t="s">
        <v>111</v>
      </c>
      <c r="AJ53" s="86" t="s">
        <v>111</v>
      </c>
      <c r="AK53" s="86" t="s">
        <v>111</v>
      </c>
      <c r="AL53" s="86" t="s">
        <v>111</v>
      </c>
      <c r="AM53" s="86" t="s">
        <v>111</v>
      </c>
      <c r="AN53" s="86" t="s">
        <v>111</v>
      </c>
      <c r="AO53" s="86" t="s">
        <v>111</v>
      </c>
      <c r="AP53" s="86" t="s">
        <v>111</v>
      </c>
      <c r="AQ53" s="86" t="s">
        <v>111</v>
      </c>
      <c r="AR53" s="86" t="s">
        <v>111</v>
      </c>
      <c r="AS53" s="90"/>
      <c r="AT53" s="91" t="str">
        <f t="shared" si="55"/>
        <v>CUMPLE</v>
      </c>
      <c r="AU53" s="91" t="str">
        <f t="shared" si="56"/>
        <v>CUMPLE</v>
      </c>
      <c r="AV53" s="91" t="str">
        <f t="shared" si="57"/>
        <v>NO CUMPLE</v>
      </c>
      <c r="AW53" s="91" t="str">
        <f t="shared" si="58"/>
        <v>CUMPLE</v>
      </c>
      <c r="AX53" s="91" t="str">
        <f t="shared" si="59"/>
        <v>CUMPLE</v>
      </c>
      <c r="AY53" s="91" t="str">
        <f t="shared" si="60"/>
        <v>CUMPLE</v>
      </c>
      <c r="AZ53" s="91" t="str">
        <f t="shared" si="61"/>
        <v>CUMPLE</v>
      </c>
      <c r="BA53" s="91" t="str">
        <f t="shared" si="62"/>
        <v>CUMPLE</v>
      </c>
      <c r="BB53" s="91" t="str">
        <f t="shared" si="63"/>
        <v>NO CUMPLE</v>
      </c>
      <c r="BC53" s="94"/>
      <c r="BD53" s="79" t="s">
        <v>141</v>
      </c>
      <c r="BE53" s="79" t="s">
        <v>141</v>
      </c>
      <c r="BF53" s="79" t="s">
        <v>141</v>
      </c>
      <c r="BG53" s="79" t="s">
        <v>141</v>
      </c>
      <c r="BH53" s="79" t="s">
        <v>115</v>
      </c>
      <c r="BI53" s="79" t="s">
        <v>141</v>
      </c>
      <c r="BJ53" s="79" t="s">
        <v>141</v>
      </c>
      <c r="BK53" s="79" t="s">
        <v>141</v>
      </c>
      <c r="BL53" s="79" t="s">
        <v>141</v>
      </c>
      <c r="BM53" s="95"/>
      <c r="BN53" s="148" t="s">
        <v>141</v>
      </c>
      <c r="BO53" s="148" t="s">
        <v>141</v>
      </c>
      <c r="BP53" s="148" t="s">
        <v>141</v>
      </c>
      <c r="BQ53" s="148" t="s">
        <v>141</v>
      </c>
      <c r="BR53" s="148" t="s">
        <v>111</v>
      </c>
      <c r="BS53" s="148" t="s">
        <v>141</v>
      </c>
      <c r="BT53" s="148" t="s">
        <v>141</v>
      </c>
      <c r="BU53" s="148" t="s">
        <v>141</v>
      </c>
      <c r="BV53" s="148" t="s">
        <v>141</v>
      </c>
      <c r="BW53" s="94"/>
      <c r="BX53" s="111" t="str">
        <f t="shared" si="64"/>
        <v/>
      </c>
      <c r="BY53" s="111" t="str">
        <f t="shared" si="65"/>
        <v/>
      </c>
      <c r="BZ53" s="111" t="str">
        <f t="shared" si="66"/>
        <v/>
      </c>
      <c r="CA53" s="111" t="str">
        <f t="shared" si="67"/>
        <v/>
      </c>
      <c r="CB53" s="111" t="str">
        <f t="shared" si="68"/>
        <v/>
      </c>
      <c r="CC53" s="111" t="str">
        <f t="shared" si="69"/>
        <v/>
      </c>
      <c r="CD53" s="111" t="str">
        <f t="shared" si="70"/>
        <v/>
      </c>
      <c r="CE53" s="111" t="str">
        <f t="shared" si="71"/>
        <v/>
      </c>
      <c r="CF53" s="111" t="str">
        <f t="shared" si="72"/>
        <v/>
      </c>
      <c r="CG53" s="113">
        <f t="shared" si="73"/>
        <v>0</v>
      </c>
      <c r="CH53" s="75"/>
      <c r="CI53" s="75"/>
      <c r="CJ53" s="75"/>
      <c r="CK53" s="75"/>
      <c r="CL53" s="75"/>
      <c r="CM53" s="75"/>
      <c r="CN53" s="75">
        <v>24</v>
      </c>
      <c r="CO53" s="75"/>
      <c r="CP53" s="75"/>
      <c r="CQ53" s="95"/>
      <c r="CR53" s="75">
        <f t="shared" si="74"/>
        <v>0</v>
      </c>
      <c r="CS53" s="75">
        <f t="shared" si="75"/>
        <v>0</v>
      </c>
      <c r="CT53" s="75">
        <f t="shared" si="76"/>
        <v>0</v>
      </c>
      <c r="CU53" s="75">
        <f t="shared" si="77"/>
        <v>0</v>
      </c>
      <c r="CV53" s="75">
        <f t="shared" si="78"/>
        <v>0</v>
      </c>
      <c r="CW53" s="75">
        <f t="shared" si="79"/>
        <v>0</v>
      </c>
      <c r="CX53" s="75">
        <f t="shared" si="80"/>
        <v>0</v>
      </c>
      <c r="CY53" s="75">
        <f t="shared" si="81"/>
        <v>0</v>
      </c>
      <c r="CZ53" s="75">
        <f t="shared" si="82"/>
        <v>0</v>
      </c>
      <c r="DA53" s="95"/>
      <c r="DB53" s="115" t="str">
        <f t="shared" si="83"/>
        <v/>
      </c>
      <c r="DC53" s="115" t="str">
        <f t="shared" si="84"/>
        <v/>
      </c>
      <c r="DD53" s="115" t="str">
        <f t="shared" si="85"/>
        <v/>
      </c>
      <c r="DE53" s="115" t="str">
        <f t="shared" si="86"/>
        <v/>
      </c>
      <c r="DF53" s="115" t="str">
        <f t="shared" si="87"/>
        <v/>
      </c>
      <c r="DG53" s="115" t="str">
        <f t="shared" si="88"/>
        <v/>
      </c>
      <c r="DH53" s="115" t="str">
        <f t="shared" si="89"/>
        <v/>
      </c>
      <c r="DI53" s="115" t="str">
        <f t="shared" si="90"/>
        <v/>
      </c>
      <c r="DJ53" s="115" t="str">
        <f t="shared" si="91"/>
        <v/>
      </c>
      <c r="DK53" s="117"/>
      <c r="DL53" s="117" t="str">
        <f t="shared" si="92"/>
        <v/>
      </c>
      <c r="DM53" s="117" t="str">
        <f t="shared" si="93"/>
        <v/>
      </c>
      <c r="DN53" s="117" t="str">
        <f t="shared" si="94"/>
        <v/>
      </c>
      <c r="DO53" s="117" t="str">
        <f t="shared" si="95"/>
        <v/>
      </c>
      <c r="DP53" s="117" t="str">
        <f t="shared" si="96"/>
        <v/>
      </c>
      <c r="DQ53" s="117" t="str">
        <f t="shared" si="97"/>
        <v/>
      </c>
      <c r="DR53" s="117" t="str">
        <f t="shared" si="98"/>
        <v/>
      </c>
      <c r="DS53" s="117" t="str">
        <f t="shared" si="99"/>
        <v/>
      </c>
      <c r="DT53" s="117" t="str">
        <f t="shared" si="100"/>
        <v/>
      </c>
      <c r="DU53" s="118">
        <f t="shared" si="101"/>
        <v>0</v>
      </c>
      <c r="DV53" s="21" t="str">
        <f t="shared" si="102"/>
        <v/>
      </c>
      <c r="DW53" s="21" t="str">
        <f t="shared" si="53"/>
        <v/>
      </c>
      <c r="DX53" s="119" t="str">
        <f t="shared" si="54"/>
        <v/>
      </c>
      <c r="DY53" s="120" t="str">
        <f t="shared" si="103"/>
        <v/>
      </c>
      <c r="DZ53" s="120" t="str">
        <f t="shared" si="52"/>
        <v/>
      </c>
      <c r="EA53" s="120">
        <f t="shared" si="104"/>
        <v>0</v>
      </c>
      <c r="EB53" s="121"/>
    </row>
    <row r="54" spans="1:132" ht="31.5" hidden="1" x14ac:dyDescent="0.15">
      <c r="A54" s="143">
        <v>44</v>
      </c>
      <c r="B54" s="144" t="s">
        <v>216</v>
      </c>
      <c r="C54" s="144" t="s">
        <v>217</v>
      </c>
      <c r="D54" s="144" t="s">
        <v>217</v>
      </c>
      <c r="E54" s="144" t="s">
        <v>218</v>
      </c>
      <c r="F54" s="144">
        <v>2</v>
      </c>
      <c r="G54" s="155">
        <v>13120421.953333333</v>
      </c>
      <c r="H54" s="157" t="s">
        <v>141</v>
      </c>
      <c r="I54" s="158">
        <v>8615600</v>
      </c>
      <c r="J54" s="158">
        <v>6652100</v>
      </c>
      <c r="K54" s="157">
        <v>7609652.54</v>
      </c>
      <c r="L54" s="157">
        <v>8749132.875</v>
      </c>
      <c r="M54" s="157" t="s">
        <v>141</v>
      </c>
      <c r="N54" s="157">
        <v>11148000</v>
      </c>
      <c r="O54" s="157">
        <v>11808379.52</v>
      </c>
      <c r="P54" s="157">
        <v>11349030</v>
      </c>
      <c r="Q54" s="97"/>
      <c r="R54" s="84" t="s">
        <v>111</v>
      </c>
      <c r="S54" s="84" t="s">
        <v>111</v>
      </c>
      <c r="T54" s="84" t="s">
        <v>115</v>
      </c>
      <c r="U54" s="84" t="s">
        <v>111</v>
      </c>
      <c r="V54" s="84" t="s">
        <v>111</v>
      </c>
      <c r="W54" s="84" t="s">
        <v>111</v>
      </c>
      <c r="X54" s="84" t="s">
        <v>111</v>
      </c>
      <c r="Y54" s="84" t="s">
        <v>111</v>
      </c>
      <c r="Z54" s="84" t="s">
        <v>115</v>
      </c>
      <c r="AA54" s="85" t="s">
        <v>111</v>
      </c>
      <c r="AB54" s="85" t="s">
        <v>111</v>
      </c>
      <c r="AC54" s="85" t="s">
        <v>115</v>
      </c>
      <c r="AD54" s="85" t="s">
        <v>111</v>
      </c>
      <c r="AE54" s="85" t="s">
        <v>111</v>
      </c>
      <c r="AF54" s="85" t="s">
        <v>111</v>
      </c>
      <c r="AG54" s="85" t="s">
        <v>111</v>
      </c>
      <c r="AH54" s="85" t="s">
        <v>111</v>
      </c>
      <c r="AI54" s="85" t="s">
        <v>111</v>
      </c>
      <c r="AJ54" s="86" t="s">
        <v>111</v>
      </c>
      <c r="AK54" s="86" t="s">
        <v>111</v>
      </c>
      <c r="AL54" s="86" t="s">
        <v>111</v>
      </c>
      <c r="AM54" s="86" t="s">
        <v>111</v>
      </c>
      <c r="AN54" s="86" t="s">
        <v>111</v>
      </c>
      <c r="AO54" s="86" t="s">
        <v>111</v>
      </c>
      <c r="AP54" s="86" t="s">
        <v>111</v>
      </c>
      <c r="AQ54" s="86" t="s">
        <v>111</v>
      </c>
      <c r="AR54" s="86" t="s">
        <v>111</v>
      </c>
      <c r="AS54" s="90"/>
      <c r="AT54" s="91" t="str">
        <f t="shared" si="55"/>
        <v>CUMPLE</v>
      </c>
      <c r="AU54" s="91" t="str">
        <f t="shared" si="56"/>
        <v>CUMPLE</v>
      </c>
      <c r="AV54" s="91" t="str">
        <f t="shared" si="57"/>
        <v>NO CUMPLE</v>
      </c>
      <c r="AW54" s="91" t="str">
        <f t="shared" si="58"/>
        <v>CUMPLE</v>
      </c>
      <c r="AX54" s="91" t="str">
        <f t="shared" si="59"/>
        <v>CUMPLE</v>
      </c>
      <c r="AY54" s="91" t="str">
        <f t="shared" si="60"/>
        <v>CUMPLE</v>
      </c>
      <c r="AZ54" s="91" t="str">
        <f t="shared" si="61"/>
        <v>CUMPLE</v>
      </c>
      <c r="BA54" s="91" t="str">
        <f t="shared" si="62"/>
        <v>CUMPLE</v>
      </c>
      <c r="BB54" s="91" t="str">
        <f t="shared" si="63"/>
        <v>NO CUMPLE</v>
      </c>
      <c r="BC54" s="94"/>
      <c r="BD54" s="79" t="s">
        <v>141</v>
      </c>
      <c r="BE54" s="79" t="s">
        <v>111</v>
      </c>
      <c r="BF54" s="79" t="s">
        <v>115</v>
      </c>
      <c r="BG54" s="79" t="s">
        <v>111</v>
      </c>
      <c r="BH54" s="79" t="s">
        <v>111</v>
      </c>
      <c r="BI54" s="79" t="s">
        <v>141</v>
      </c>
      <c r="BJ54" s="79" t="s">
        <v>111</v>
      </c>
      <c r="BK54" s="79" t="s">
        <v>111</v>
      </c>
      <c r="BL54" s="79" t="s">
        <v>111</v>
      </c>
      <c r="BM54" s="95"/>
      <c r="BN54" s="148" t="s">
        <v>141</v>
      </c>
      <c r="BO54" s="154" t="s">
        <v>111</v>
      </c>
      <c r="BP54" s="153" t="s">
        <v>115</v>
      </c>
      <c r="BQ54" s="154" t="s">
        <v>111</v>
      </c>
      <c r="BR54" s="148" t="s">
        <v>111</v>
      </c>
      <c r="BS54" s="148" t="s">
        <v>141</v>
      </c>
      <c r="BT54" s="153" t="s">
        <v>111</v>
      </c>
      <c r="BU54" s="153" t="s">
        <v>111</v>
      </c>
      <c r="BV54" s="150" t="s">
        <v>111</v>
      </c>
      <c r="BW54" s="94"/>
      <c r="BX54" s="111" t="str">
        <f t="shared" si="64"/>
        <v/>
      </c>
      <c r="BY54" s="111">
        <f t="shared" si="65"/>
        <v>8615600</v>
      </c>
      <c r="BZ54" s="111" t="str">
        <f t="shared" si="66"/>
        <v/>
      </c>
      <c r="CA54" s="111">
        <f t="shared" si="67"/>
        <v>7609652.54</v>
      </c>
      <c r="CB54" s="111">
        <f t="shared" si="68"/>
        <v>8749132.875</v>
      </c>
      <c r="CC54" s="111" t="str">
        <f t="shared" si="69"/>
        <v/>
      </c>
      <c r="CD54" s="111">
        <f t="shared" si="70"/>
        <v>11148000</v>
      </c>
      <c r="CE54" s="111">
        <f t="shared" si="71"/>
        <v>11808379.52</v>
      </c>
      <c r="CF54" s="111" t="str">
        <f t="shared" si="72"/>
        <v/>
      </c>
      <c r="CG54" s="113">
        <f t="shared" si="73"/>
        <v>7609652.54</v>
      </c>
      <c r="CH54" s="75"/>
      <c r="CI54" s="75">
        <v>61</v>
      </c>
      <c r="CJ54" s="75">
        <v>36</v>
      </c>
      <c r="CK54" s="75">
        <v>36</v>
      </c>
      <c r="CL54" s="75"/>
      <c r="CM54" s="75"/>
      <c r="CN54" s="75">
        <v>24</v>
      </c>
      <c r="CO54" s="75">
        <v>61</v>
      </c>
      <c r="CP54" s="75">
        <v>36</v>
      </c>
      <c r="CQ54" s="95"/>
      <c r="CR54" s="75">
        <f t="shared" si="74"/>
        <v>0</v>
      </c>
      <c r="CS54" s="75">
        <f t="shared" si="75"/>
        <v>55</v>
      </c>
      <c r="CT54" s="75">
        <f t="shared" si="76"/>
        <v>20</v>
      </c>
      <c r="CU54" s="75">
        <f t="shared" si="77"/>
        <v>20</v>
      </c>
      <c r="CV54" s="75">
        <f t="shared" si="78"/>
        <v>0</v>
      </c>
      <c r="CW54" s="75">
        <f t="shared" si="79"/>
        <v>0</v>
      </c>
      <c r="CX54" s="75">
        <f t="shared" si="80"/>
        <v>0</v>
      </c>
      <c r="CY54" s="75">
        <f t="shared" si="81"/>
        <v>55</v>
      </c>
      <c r="CZ54" s="75">
        <f t="shared" si="82"/>
        <v>20</v>
      </c>
      <c r="DA54" s="95"/>
      <c r="DB54" s="115" t="str">
        <f t="shared" si="83"/>
        <v/>
      </c>
      <c r="DC54" s="115">
        <f t="shared" si="84"/>
        <v>39.745852209944751</v>
      </c>
      <c r="DD54" s="115" t="str">
        <f t="shared" si="85"/>
        <v/>
      </c>
      <c r="DE54" s="115">
        <f t="shared" si="86"/>
        <v>45</v>
      </c>
      <c r="DF54" s="115">
        <f t="shared" si="87"/>
        <v>39.13923461815066</v>
      </c>
      <c r="DG54" s="115" t="str">
        <f t="shared" si="88"/>
        <v/>
      </c>
      <c r="DH54" s="115">
        <f t="shared" si="89"/>
        <v>30.717111975242197</v>
      </c>
      <c r="DI54" s="115">
        <f t="shared" si="90"/>
        <v>28.999268165459508</v>
      </c>
      <c r="DJ54" s="115" t="str">
        <f t="shared" si="91"/>
        <v/>
      </c>
      <c r="DK54" s="117"/>
      <c r="DL54" s="117" t="str">
        <f t="shared" si="92"/>
        <v/>
      </c>
      <c r="DM54" s="167">
        <f t="shared" si="93"/>
        <v>94.745852209944758</v>
      </c>
      <c r="DN54" s="117" t="str">
        <f t="shared" si="94"/>
        <v/>
      </c>
      <c r="DO54" s="117">
        <f t="shared" si="95"/>
        <v>65</v>
      </c>
      <c r="DP54" s="117">
        <f t="shared" si="96"/>
        <v>39.13923461815066</v>
      </c>
      <c r="DQ54" s="117" t="str">
        <f t="shared" si="97"/>
        <v/>
      </c>
      <c r="DR54" s="117">
        <f t="shared" si="98"/>
        <v>30.717111975242197</v>
      </c>
      <c r="DS54" s="117">
        <f t="shared" si="99"/>
        <v>83.999268165459512</v>
      </c>
      <c r="DT54" s="117" t="str">
        <f t="shared" si="100"/>
        <v/>
      </c>
      <c r="DU54" s="118">
        <f t="shared" si="101"/>
        <v>94.745852209944758</v>
      </c>
      <c r="DV54" s="21" t="str">
        <f t="shared" si="102"/>
        <v>ANDIVISION  S.A.S</v>
      </c>
      <c r="DW54" s="21" t="str">
        <f t="shared" si="53"/>
        <v/>
      </c>
      <c r="DX54" s="119" t="str">
        <f t="shared" si="54"/>
        <v>ANDIVISION  S.A.S</v>
      </c>
      <c r="DY54" s="120">
        <f t="shared" si="103"/>
        <v>8615600</v>
      </c>
      <c r="DZ54" s="120" t="str">
        <f t="shared" si="52"/>
        <v/>
      </c>
      <c r="EA54" s="120">
        <f t="shared" si="104"/>
        <v>8615600</v>
      </c>
      <c r="EB54" s="121"/>
    </row>
    <row r="55" spans="1:132" ht="31.5" hidden="1" x14ac:dyDescent="0.15">
      <c r="A55" s="143">
        <v>45</v>
      </c>
      <c r="B55" s="144" t="s">
        <v>216</v>
      </c>
      <c r="C55" s="144" t="s">
        <v>219</v>
      </c>
      <c r="D55" s="144" t="s">
        <v>219</v>
      </c>
      <c r="E55" s="144" t="s">
        <v>218</v>
      </c>
      <c r="F55" s="144">
        <v>1</v>
      </c>
      <c r="G55" s="155">
        <v>6560210.9766666666</v>
      </c>
      <c r="H55" s="157" t="s">
        <v>141</v>
      </c>
      <c r="I55" s="158">
        <v>4307800</v>
      </c>
      <c r="J55" s="158">
        <v>3120180</v>
      </c>
      <c r="K55" s="157">
        <v>3804826.27</v>
      </c>
      <c r="L55" s="157">
        <v>4374566.4375</v>
      </c>
      <c r="M55" s="157" t="s">
        <v>141</v>
      </c>
      <c r="N55" s="157">
        <v>4414000</v>
      </c>
      <c r="O55" s="157">
        <v>5904189.7599999998</v>
      </c>
      <c r="P55" s="157">
        <v>5210415</v>
      </c>
      <c r="Q55" s="97"/>
      <c r="R55" s="84" t="s">
        <v>111</v>
      </c>
      <c r="S55" s="84" t="s">
        <v>111</v>
      </c>
      <c r="T55" s="84" t="s">
        <v>115</v>
      </c>
      <c r="U55" s="84" t="s">
        <v>111</v>
      </c>
      <c r="V55" s="84" t="s">
        <v>111</v>
      </c>
      <c r="W55" s="84" t="s">
        <v>111</v>
      </c>
      <c r="X55" s="84" t="s">
        <v>111</v>
      </c>
      <c r="Y55" s="84" t="s">
        <v>111</v>
      </c>
      <c r="Z55" s="84" t="s">
        <v>115</v>
      </c>
      <c r="AA55" s="85" t="s">
        <v>111</v>
      </c>
      <c r="AB55" s="85" t="s">
        <v>111</v>
      </c>
      <c r="AC55" s="85" t="s">
        <v>115</v>
      </c>
      <c r="AD55" s="85" t="s">
        <v>111</v>
      </c>
      <c r="AE55" s="85" t="s">
        <v>111</v>
      </c>
      <c r="AF55" s="85" t="s">
        <v>111</v>
      </c>
      <c r="AG55" s="85" t="s">
        <v>111</v>
      </c>
      <c r="AH55" s="85" t="s">
        <v>111</v>
      </c>
      <c r="AI55" s="85" t="s">
        <v>111</v>
      </c>
      <c r="AJ55" s="86" t="s">
        <v>111</v>
      </c>
      <c r="AK55" s="86" t="s">
        <v>111</v>
      </c>
      <c r="AL55" s="86" t="s">
        <v>111</v>
      </c>
      <c r="AM55" s="86" t="s">
        <v>111</v>
      </c>
      <c r="AN55" s="86" t="s">
        <v>111</v>
      </c>
      <c r="AO55" s="86" t="s">
        <v>111</v>
      </c>
      <c r="AP55" s="86" t="s">
        <v>111</v>
      </c>
      <c r="AQ55" s="86" t="s">
        <v>111</v>
      </c>
      <c r="AR55" s="86" t="s">
        <v>111</v>
      </c>
      <c r="AS55" s="90"/>
      <c r="AT55" s="91" t="str">
        <f t="shared" si="55"/>
        <v>CUMPLE</v>
      </c>
      <c r="AU55" s="91" t="str">
        <f t="shared" si="56"/>
        <v>CUMPLE</v>
      </c>
      <c r="AV55" s="91" t="str">
        <f t="shared" si="57"/>
        <v>NO CUMPLE</v>
      </c>
      <c r="AW55" s="91" t="str">
        <f t="shared" si="58"/>
        <v>CUMPLE</v>
      </c>
      <c r="AX55" s="91" t="str">
        <f t="shared" si="59"/>
        <v>CUMPLE</v>
      </c>
      <c r="AY55" s="91" t="str">
        <f t="shared" si="60"/>
        <v>CUMPLE</v>
      </c>
      <c r="AZ55" s="91" t="str">
        <f t="shared" si="61"/>
        <v>CUMPLE</v>
      </c>
      <c r="BA55" s="91" t="str">
        <f t="shared" si="62"/>
        <v>CUMPLE</v>
      </c>
      <c r="BB55" s="91" t="str">
        <f t="shared" si="63"/>
        <v>NO CUMPLE</v>
      </c>
      <c r="BC55" s="94"/>
      <c r="BD55" s="79" t="s">
        <v>141</v>
      </c>
      <c r="BE55" s="79" t="s">
        <v>111</v>
      </c>
      <c r="BF55" s="79" t="s">
        <v>115</v>
      </c>
      <c r="BG55" s="79" t="s">
        <v>111</v>
      </c>
      <c r="BH55" s="79" t="s">
        <v>111</v>
      </c>
      <c r="BI55" s="79" t="s">
        <v>141</v>
      </c>
      <c r="BJ55" s="79" t="s">
        <v>111</v>
      </c>
      <c r="BK55" s="79" t="s">
        <v>111</v>
      </c>
      <c r="BL55" s="79" t="s">
        <v>111</v>
      </c>
      <c r="BM55" s="95"/>
      <c r="BN55" s="148" t="s">
        <v>141</v>
      </c>
      <c r="BO55" s="154" t="s">
        <v>111</v>
      </c>
      <c r="BP55" s="153" t="s">
        <v>115</v>
      </c>
      <c r="BQ55" s="154" t="s">
        <v>111</v>
      </c>
      <c r="BR55" s="148" t="s">
        <v>111</v>
      </c>
      <c r="BS55" s="148" t="s">
        <v>141</v>
      </c>
      <c r="BT55" s="153" t="s">
        <v>111</v>
      </c>
      <c r="BU55" s="153" t="s">
        <v>111</v>
      </c>
      <c r="BV55" s="150" t="s">
        <v>111</v>
      </c>
      <c r="BW55" s="94"/>
      <c r="BX55" s="111" t="str">
        <f t="shared" si="64"/>
        <v/>
      </c>
      <c r="BY55" s="111">
        <f t="shared" si="65"/>
        <v>4307800</v>
      </c>
      <c r="BZ55" s="111" t="str">
        <f t="shared" si="66"/>
        <v/>
      </c>
      <c r="CA55" s="111">
        <f t="shared" si="67"/>
        <v>3804826.27</v>
      </c>
      <c r="CB55" s="111">
        <f t="shared" si="68"/>
        <v>4374566.4375</v>
      </c>
      <c r="CC55" s="111" t="str">
        <f t="shared" si="69"/>
        <v/>
      </c>
      <c r="CD55" s="111">
        <f t="shared" si="70"/>
        <v>4414000</v>
      </c>
      <c r="CE55" s="111">
        <f t="shared" si="71"/>
        <v>5904189.7599999998</v>
      </c>
      <c r="CF55" s="111" t="str">
        <f t="shared" si="72"/>
        <v/>
      </c>
      <c r="CG55" s="113">
        <f t="shared" si="73"/>
        <v>3804826.27</v>
      </c>
      <c r="CH55" s="75"/>
      <c r="CI55" s="75">
        <v>61</v>
      </c>
      <c r="CJ55" s="75">
        <v>36</v>
      </c>
      <c r="CK55" s="75">
        <v>36</v>
      </c>
      <c r="CL55" s="75"/>
      <c r="CM55" s="75"/>
      <c r="CN55" s="75">
        <v>24</v>
      </c>
      <c r="CO55" s="75">
        <v>61</v>
      </c>
      <c r="CP55" s="75">
        <v>24</v>
      </c>
      <c r="CQ55" s="95"/>
      <c r="CR55" s="75">
        <f t="shared" si="74"/>
        <v>0</v>
      </c>
      <c r="CS55" s="75">
        <f t="shared" si="75"/>
        <v>55</v>
      </c>
      <c r="CT55" s="75">
        <f t="shared" si="76"/>
        <v>20</v>
      </c>
      <c r="CU55" s="75">
        <f t="shared" si="77"/>
        <v>20</v>
      </c>
      <c r="CV55" s="75">
        <f t="shared" si="78"/>
        <v>0</v>
      </c>
      <c r="CW55" s="75">
        <f t="shared" si="79"/>
        <v>0</v>
      </c>
      <c r="CX55" s="75">
        <f t="shared" si="80"/>
        <v>0</v>
      </c>
      <c r="CY55" s="75">
        <f t="shared" si="81"/>
        <v>55</v>
      </c>
      <c r="CZ55" s="75">
        <f t="shared" si="82"/>
        <v>0</v>
      </c>
      <c r="DA55" s="95"/>
      <c r="DB55" s="115" t="str">
        <f t="shared" si="83"/>
        <v/>
      </c>
      <c r="DC55" s="115">
        <f t="shared" si="84"/>
        <v>39.745852209944751</v>
      </c>
      <c r="DD55" s="115" t="str">
        <f t="shared" si="85"/>
        <v/>
      </c>
      <c r="DE55" s="115">
        <f t="shared" si="86"/>
        <v>45</v>
      </c>
      <c r="DF55" s="115">
        <f t="shared" si="87"/>
        <v>39.13923461815066</v>
      </c>
      <c r="DG55" s="115" t="str">
        <f t="shared" si="88"/>
        <v/>
      </c>
      <c r="DH55" s="115">
        <f t="shared" si="89"/>
        <v>38.789574569551426</v>
      </c>
      <c r="DI55" s="115">
        <f t="shared" si="90"/>
        <v>28.999268165459508</v>
      </c>
      <c r="DJ55" s="115" t="str">
        <f t="shared" si="91"/>
        <v/>
      </c>
      <c r="DK55" s="117"/>
      <c r="DL55" s="117" t="str">
        <f t="shared" si="92"/>
        <v/>
      </c>
      <c r="DM55" s="167">
        <f t="shared" si="93"/>
        <v>94.745852209944758</v>
      </c>
      <c r="DN55" s="117" t="str">
        <f t="shared" si="94"/>
        <v/>
      </c>
      <c r="DO55" s="117">
        <f t="shared" si="95"/>
        <v>65</v>
      </c>
      <c r="DP55" s="117">
        <f t="shared" si="96"/>
        <v>39.13923461815066</v>
      </c>
      <c r="DQ55" s="117" t="str">
        <f t="shared" si="97"/>
        <v/>
      </c>
      <c r="DR55" s="117">
        <f t="shared" si="98"/>
        <v>38.789574569551426</v>
      </c>
      <c r="DS55" s="117">
        <f t="shared" si="99"/>
        <v>83.999268165459512</v>
      </c>
      <c r="DT55" s="117" t="str">
        <f t="shared" si="100"/>
        <v/>
      </c>
      <c r="DU55" s="118">
        <f t="shared" si="101"/>
        <v>94.745852209944758</v>
      </c>
      <c r="DV55" s="21" t="str">
        <f t="shared" si="102"/>
        <v>ANDIVISION  S.A.S</v>
      </c>
      <c r="DW55" s="21" t="str">
        <f t="shared" si="53"/>
        <v/>
      </c>
      <c r="DX55" s="119" t="str">
        <f t="shared" si="54"/>
        <v>ANDIVISION  S.A.S</v>
      </c>
      <c r="DY55" s="120">
        <f t="shared" si="103"/>
        <v>4307800</v>
      </c>
      <c r="DZ55" s="120" t="str">
        <f t="shared" si="52"/>
        <v/>
      </c>
      <c r="EA55" s="120">
        <f t="shared" si="104"/>
        <v>4307800</v>
      </c>
      <c r="EB55" s="121"/>
    </row>
    <row r="56" spans="1:132" ht="31.5" hidden="1" x14ac:dyDescent="0.15">
      <c r="A56" s="143">
        <v>46</v>
      </c>
      <c r="B56" s="144" t="s">
        <v>216</v>
      </c>
      <c r="C56" s="144" t="s">
        <v>220</v>
      </c>
      <c r="D56" s="144" t="s">
        <v>220</v>
      </c>
      <c r="E56" s="144" t="s">
        <v>218</v>
      </c>
      <c r="F56" s="144">
        <v>1</v>
      </c>
      <c r="G56" s="155">
        <v>6560210.9766666666</v>
      </c>
      <c r="H56" s="157" t="s">
        <v>141</v>
      </c>
      <c r="I56" s="158">
        <v>4307800</v>
      </c>
      <c r="J56" s="158">
        <v>3120180</v>
      </c>
      <c r="K56" s="157">
        <v>3804826.27</v>
      </c>
      <c r="L56" s="157">
        <v>4374566.4375</v>
      </c>
      <c r="M56" s="157" t="s">
        <v>141</v>
      </c>
      <c r="N56" s="157">
        <v>4414000</v>
      </c>
      <c r="O56" s="157">
        <v>5904189.7599999998</v>
      </c>
      <c r="P56" s="157">
        <v>5210415</v>
      </c>
      <c r="Q56" s="97"/>
      <c r="R56" s="84" t="s">
        <v>111</v>
      </c>
      <c r="S56" s="84" t="s">
        <v>111</v>
      </c>
      <c r="T56" s="84" t="s">
        <v>115</v>
      </c>
      <c r="U56" s="84" t="s">
        <v>111</v>
      </c>
      <c r="V56" s="84" t="s">
        <v>111</v>
      </c>
      <c r="W56" s="84" t="s">
        <v>111</v>
      </c>
      <c r="X56" s="84" t="s">
        <v>111</v>
      </c>
      <c r="Y56" s="84" t="s">
        <v>111</v>
      </c>
      <c r="Z56" s="84" t="s">
        <v>115</v>
      </c>
      <c r="AA56" s="85" t="s">
        <v>111</v>
      </c>
      <c r="AB56" s="85" t="s">
        <v>111</v>
      </c>
      <c r="AC56" s="85" t="s">
        <v>115</v>
      </c>
      <c r="AD56" s="85" t="s">
        <v>111</v>
      </c>
      <c r="AE56" s="85" t="s">
        <v>111</v>
      </c>
      <c r="AF56" s="85" t="s">
        <v>111</v>
      </c>
      <c r="AG56" s="85" t="s">
        <v>111</v>
      </c>
      <c r="AH56" s="85" t="s">
        <v>111</v>
      </c>
      <c r="AI56" s="85" t="s">
        <v>111</v>
      </c>
      <c r="AJ56" s="86" t="s">
        <v>111</v>
      </c>
      <c r="AK56" s="86" t="s">
        <v>111</v>
      </c>
      <c r="AL56" s="86" t="s">
        <v>111</v>
      </c>
      <c r="AM56" s="86" t="s">
        <v>111</v>
      </c>
      <c r="AN56" s="86" t="s">
        <v>111</v>
      </c>
      <c r="AO56" s="86" t="s">
        <v>111</v>
      </c>
      <c r="AP56" s="86" t="s">
        <v>111</v>
      </c>
      <c r="AQ56" s="86" t="s">
        <v>111</v>
      </c>
      <c r="AR56" s="86" t="s">
        <v>111</v>
      </c>
      <c r="AS56" s="90"/>
      <c r="AT56" s="91" t="str">
        <f t="shared" si="55"/>
        <v>CUMPLE</v>
      </c>
      <c r="AU56" s="91" t="str">
        <f t="shared" si="56"/>
        <v>CUMPLE</v>
      </c>
      <c r="AV56" s="91" t="str">
        <f t="shared" si="57"/>
        <v>NO CUMPLE</v>
      </c>
      <c r="AW56" s="91" t="str">
        <f t="shared" si="58"/>
        <v>CUMPLE</v>
      </c>
      <c r="AX56" s="91" t="str">
        <f t="shared" si="59"/>
        <v>CUMPLE</v>
      </c>
      <c r="AY56" s="91" t="str">
        <f t="shared" si="60"/>
        <v>CUMPLE</v>
      </c>
      <c r="AZ56" s="91" t="str">
        <f t="shared" si="61"/>
        <v>CUMPLE</v>
      </c>
      <c r="BA56" s="91" t="str">
        <f t="shared" si="62"/>
        <v>CUMPLE</v>
      </c>
      <c r="BB56" s="91" t="str">
        <f t="shared" si="63"/>
        <v>NO CUMPLE</v>
      </c>
      <c r="BC56" s="94"/>
      <c r="BD56" s="79" t="s">
        <v>141</v>
      </c>
      <c r="BE56" s="79" t="s">
        <v>111</v>
      </c>
      <c r="BF56" s="79" t="s">
        <v>115</v>
      </c>
      <c r="BG56" s="79" t="s">
        <v>111</v>
      </c>
      <c r="BH56" s="79" t="s">
        <v>111</v>
      </c>
      <c r="BI56" s="79" t="s">
        <v>141</v>
      </c>
      <c r="BJ56" s="79" t="s">
        <v>111</v>
      </c>
      <c r="BK56" s="79" t="s">
        <v>111</v>
      </c>
      <c r="BL56" s="79" t="s">
        <v>111</v>
      </c>
      <c r="BM56" s="95"/>
      <c r="BN56" s="148" t="s">
        <v>141</v>
      </c>
      <c r="BO56" s="154" t="s">
        <v>111</v>
      </c>
      <c r="BP56" s="153" t="s">
        <v>115</v>
      </c>
      <c r="BQ56" s="154" t="s">
        <v>111</v>
      </c>
      <c r="BR56" s="148" t="s">
        <v>111</v>
      </c>
      <c r="BS56" s="148" t="s">
        <v>141</v>
      </c>
      <c r="BT56" s="153" t="s">
        <v>111</v>
      </c>
      <c r="BU56" s="153" t="s">
        <v>111</v>
      </c>
      <c r="BV56" s="150" t="s">
        <v>111</v>
      </c>
      <c r="BW56" s="94"/>
      <c r="BX56" s="111" t="str">
        <f t="shared" si="64"/>
        <v/>
      </c>
      <c r="BY56" s="111">
        <f t="shared" si="65"/>
        <v>4307800</v>
      </c>
      <c r="BZ56" s="111" t="str">
        <f t="shared" si="66"/>
        <v/>
      </c>
      <c r="CA56" s="111">
        <f t="shared" si="67"/>
        <v>3804826.27</v>
      </c>
      <c r="CB56" s="111">
        <f t="shared" si="68"/>
        <v>4374566.4375</v>
      </c>
      <c r="CC56" s="111" t="str">
        <f t="shared" si="69"/>
        <v/>
      </c>
      <c r="CD56" s="111">
        <f t="shared" si="70"/>
        <v>4414000</v>
      </c>
      <c r="CE56" s="111">
        <f t="shared" si="71"/>
        <v>5904189.7599999998</v>
      </c>
      <c r="CF56" s="111" t="str">
        <f t="shared" si="72"/>
        <v/>
      </c>
      <c r="CG56" s="113">
        <f t="shared" si="73"/>
        <v>3804826.27</v>
      </c>
      <c r="CH56" s="75"/>
      <c r="CI56" s="75">
        <v>61</v>
      </c>
      <c r="CJ56" s="75">
        <v>36</v>
      </c>
      <c r="CK56" s="75">
        <v>36</v>
      </c>
      <c r="CL56" s="75"/>
      <c r="CM56" s="75"/>
      <c r="CN56" s="75">
        <v>24</v>
      </c>
      <c r="CO56" s="75">
        <v>61</v>
      </c>
      <c r="CP56" s="75">
        <v>36</v>
      </c>
      <c r="CQ56" s="95"/>
      <c r="CR56" s="75">
        <f t="shared" si="74"/>
        <v>0</v>
      </c>
      <c r="CS56" s="75">
        <f t="shared" si="75"/>
        <v>55</v>
      </c>
      <c r="CT56" s="75">
        <f t="shared" si="76"/>
        <v>20</v>
      </c>
      <c r="CU56" s="75">
        <f t="shared" si="77"/>
        <v>20</v>
      </c>
      <c r="CV56" s="75">
        <f t="shared" si="78"/>
        <v>0</v>
      </c>
      <c r="CW56" s="75">
        <f t="shared" si="79"/>
        <v>0</v>
      </c>
      <c r="CX56" s="75">
        <f t="shared" si="80"/>
        <v>0</v>
      </c>
      <c r="CY56" s="75">
        <f t="shared" si="81"/>
        <v>55</v>
      </c>
      <c r="CZ56" s="75">
        <f t="shared" si="82"/>
        <v>20</v>
      </c>
      <c r="DA56" s="95"/>
      <c r="DB56" s="115" t="str">
        <f t="shared" si="83"/>
        <v/>
      </c>
      <c r="DC56" s="115">
        <f t="shared" si="84"/>
        <v>39.745852209944751</v>
      </c>
      <c r="DD56" s="115" t="str">
        <f t="shared" si="85"/>
        <v/>
      </c>
      <c r="DE56" s="115">
        <f t="shared" si="86"/>
        <v>45</v>
      </c>
      <c r="DF56" s="115">
        <f t="shared" si="87"/>
        <v>39.13923461815066</v>
      </c>
      <c r="DG56" s="115" t="str">
        <f t="shared" si="88"/>
        <v/>
      </c>
      <c r="DH56" s="115">
        <f t="shared" si="89"/>
        <v>38.789574569551426</v>
      </c>
      <c r="DI56" s="115">
        <f t="shared" si="90"/>
        <v>28.999268165459508</v>
      </c>
      <c r="DJ56" s="115" t="str">
        <f t="shared" si="91"/>
        <v/>
      </c>
      <c r="DK56" s="117"/>
      <c r="DL56" s="117" t="str">
        <f t="shared" si="92"/>
        <v/>
      </c>
      <c r="DM56" s="167">
        <f t="shared" si="93"/>
        <v>94.745852209944758</v>
      </c>
      <c r="DN56" s="117" t="str">
        <f t="shared" si="94"/>
        <v/>
      </c>
      <c r="DO56" s="117">
        <f t="shared" si="95"/>
        <v>65</v>
      </c>
      <c r="DP56" s="117">
        <f t="shared" si="96"/>
        <v>39.13923461815066</v>
      </c>
      <c r="DQ56" s="117" t="str">
        <f t="shared" si="97"/>
        <v/>
      </c>
      <c r="DR56" s="117">
        <f t="shared" si="98"/>
        <v>38.789574569551426</v>
      </c>
      <c r="DS56" s="117">
        <f t="shared" si="99"/>
        <v>83.999268165459512</v>
      </c>
      <c r="DT56" s="117" t="str">
        <f t="shared" si="100"/>
        <v/>
      </c>
      <c r="DU56" s="118">
        <f t="shared" si="101"/>
        <v>94.745852209944758</v>
      </c>
      <c r="DV56" s="21" t="str">
        <f t="shared" si="102"/>
        <v>ANDIVISION  S.A.S</v>
      </c>
      <c r="DW56" s="21" t="str">
        <f t="shared" si="53"/>
        <v/>
      </c>
      <c r="DX56" s="119" t="str">
        <f t="shared" si="54"/>
        <v>ANDIVISION  S.A.S</v>
      </c>
      <c r="DY56" s="120">
        <f t="shared" si="103"/>
        <v>4307800</v>
      </c>
      <c r="DZ56" s="120" t="str">
        <f t="shared" si="52"/>
        <v/>
      </c>
      <c r="EA56" s="120">
        <f t="shared" si="104"/>
        <v>4307800</v>
      </c>
      <c r="EB56" s="121"/>
    </row>
    <row r="57" spans="1:132" ht="31.5" hidden="1" x14ac:dyDescent="0.15">
      <c r="A57" s="143">
        <v>47</v>
      </c>
      <c r="B57" s="144" t="s">
        <v>216</v>
      </c>
      <c r="C57" s="144" t="s">
        <v>221</v>
      </c>
      <c r="D57" s="144" t="s">
        <v>221</v>
      </c>
      <c r="E57" s="144" t="s">
        <v>218</v>
      </c>
      <c r="F57" s="144">
        <v>1</v>
      </c>
      <c r="G57" s="155">
        <v>6560210.9766666666</v>
      </c>
      <c r="H57" s="157" t="s">
        <v>141</v>
      </c>
      <c r="I57" s="158">
        <v>4307800</v>
      </c>
      <c r="J57" s="158">
        <v>3120180</v>
      </c>
      <c r="K57" s="157">
        <v>3804826.27</v>
      </c>
      <c r="L57" s="157">
        <v>4374566.4375</v>
      </c>
      <c r="M57" s="157" t="s">
        <v>141</v>
      </c>
      <c r="N57" s="157">
        <v>4414000</v>
      </c>
      <c r="O57" s="157">
        <v>5904189.7599999998</v>
      </c>
      <c r="P57" s="157">
        <v>5210415</v>
      </c>
      <c r="Q57" s="97"/>
      <c r="R57" s="84" t="s">
        <v>111</v>
      </c>
      <c r="S57" s="84" t="s">
        <v>111</v>
      </c>
      <c r="T57" s="84" t="s">
        <v>115</v>
      </c>
      <c r="U57" s="84" t="s">
        <v>111</v>
      </c>
      <c r="V57" s="84" t="s">
        <v>111</v>
      </c>
      <c r="W57" s="84" t="s">
        <v>111</v>
      </c>
      <c r="X57" s="84" t="s">
        <v>111</v>
      </c>
      <c r="Y57" s="84" t="s">
        <v>111</v>
      </c>
      <c r="Z57" s="84" t="s">
        <v>115</v>
      </c>
      <c r="AA57" s="85" t="s">
        <v>111</v>
      </c>
      <c r="AB57" s="85" t="s">
        <v>111</v>
      </c>
      <c r="AC57" s="85" t="s">
        <v>115</v>
      </c>
      <c r="AD57" s="85" t="s">
        <v>111</v>
      </c>
      <c r="AE57" s="85" t="s">
        <v>111</v>
      </c>
      <c r="AF57" s="85" t="s">
        <v>111</v>
      </c>
      <c r="AG57" s="85" t="s">
        <v>111</v>
      </c>
      <c r="AH57" s="85" t="s">
        <v>111</v>
      </c>
      <c r="AI57" s="85" t="s">
        <v>111</v>
      </c>
      <c r="AJ57" s="86" t="s">
        <v>111</v>
      </c>
      <c r="AK57" s="86" t="s">
        <v>111</v>
      </c>
      <c r="AL57" s="86" t="s">
        <v>111</v>
      </c>
      <c r="AM57" s="86" t="s">
        <v>111</v>
      </c>
      <c r="AN57" s="86" t="s">
        <v>111</v>
      </c>
      <c r="AO57" s="86" t="s">
        <v>111</v>
      </c>
      <c r="AP57" s="86" t="s">
        <v>111</v>
      </c>
      <c r="AQ57" s="86" t="s">
        <v>111</v>
      </c>
      <c r="AR57" s="86" t="s">
        <v>111</v>
      </c>
      <c r="AS57" s="90"/>
      <c r="AT57" s="91" t="str">
        <f t="shared" si="55"/>
        <v>CUMPLE</v>
      </c>
      <c r="AU57" s="91" t="str">
        <f t="shared" si="56"/>
        <v>CUMPLE</v>
      </c>
      <c r="AV57" s="91" t="str">
        <f t="shared" si="57"/>
        <v>NO CUMPLE</v>
      </c>
      <c r="AW57" s="91" t="str">
        <f t="shared" si="58"/>
        <v>CUMPLE</v>
      </c>
      <c r="AX57" s="91" t="str">
        <f t="shared" si="59"/>
        <v>CUMPLE</v>
      </c>
      <c r="AY57" s="91" t="str">
        <f t="shared" si="60"/>
        <v>CUMPLE</v>
      </c>
      <c r="AZ57" s="91" t="str">
        <f t="shared" si="61"/>
        <v>CUMPLE</v>
      </c>
      <c r="BA57" s="91" t="str">
        <f t="shared" si="62"/>
        <v>CUMPLE</v>
      </c>
      <c r="BB57" s="91" t="str">
        <f t="shared" si="63"/>
        <v>NO CUMPLE</v>
      </c>
      <c r="BC57" s="94"/>
      <c r="BD57" s="79" t="s">
        <v>141</v>
      </c>
      <c r="BE57" s="79" t="s">
        <v>111</v>
      </c>
      <c r="BF57" s="79" t="s">
        <v>115</v>
      </c>
      <c r="BG57" s="79" t="s">
        <v>111</v>
      </c>
      <c r="BH57" s="79" t="s">
        <v>111</v>
      </c>
      <c r="BI57" s="79" t="s">
        <v>141</v>
      </c>
      <c r="BJ57" s="79" t="s">
        <v>111</v>
      </c>
      <c r="BK57" s="79" t="s">
        <v>111</v>
      </c>
      <c r="BL57" s="79" t="s">
        <v>111</v>
      </c>
      <c r="BM57" s="95"/>
      <c r="BN57" s="148" t="s">
        <v>141</v>
      </c>
      <c r="BO57" s="154" t="s">
        <v>111</v>
      </c>
      <c r="BP57" s="153" t="s">
        <v>115</v>
      </c>
      <c r="BQ57" s="154" t="s">
        <v>111</v>
      </c>
      <c r="BR57" s="148" t="s">
        <v>111</v>
      </c>
      <c r="BS57" s="148" t="s">
        <v>141</v>
      </c>
      <c r="BT57" s="153" t="s">
        <v>111</v>
      </c>
      <c r="BU57" s="153" t="s">
        <v>111</v>
      </c>
      <c r="BV57" s="150" t="s">
        <v>111</v>
      </c>
      <c r="BW57" s="94"/>
      <c r="BX57" s="111" t="str">
        <f t="shared" si="64"/>
        <v/>
      </c>
      <c r="BY57" s="111">
        <f t="shared" si="65"/>
        <v>4307800</v>
      </c>
      <c r="BZ57" s="111" t="str">
        <f t="shared" si="66"/>
        <v/>
      </c>
      <c r="CA57" s="111">
        <f t="shared" si="67"/>
        <v>3804826.27</v>
      </c>
      <c r="CB57" s="111">
        <f t="shared" si="68"/>
        <v>4374566.4375</v>
      </c>
      <c r="CC57" s="111" t="str">
        <f t="shared" si="69"/>
        <v/>
      </c>
      <c r="CD57" s="111">
        <f t="shared" si="70"/>
        <v>4414000</v>
      </c>
      <c r="CE57" s="111">
        <f t="shared" si="71"/>
        <v>5904189.7599999998</v>
      </c>
      <c r="CF57" s="111" t="str">
        <f t="shared" si="72"/>
        <v/>
      </c>
      <c r="CG57" s="113">
        <f t="shared" si="73"/>
        <v>3804826.27</v>
      </c>
      <c r="CH57" s="75"/>
      <c r="CI57" s="75">
        <v>61</v>
      </c>
      <c r="CJ57" s="75">
        <v>36</v>
      </c>
      <c r="CK57" s="75">
        <v>36</v>
      </c>
      <c r="CL57" s="75"/>
      <c r="CM57" s="75"/>
      <c r="CN57" s="75">
        <v>24</v>
      </c>
      <c r="CO57" s="75">
        <v>61</v>
      </c>
      <c r="CP57" s="75">
        <v>36</v>
      </c>
      <c r="CQ57" s="95"/>
      <c r="CR57" s="75">
        <f t="shared" si="74"/>
        <v>0</v>
      </c>
      <c r="CS57" s="75">
        <f t="shared" si="75"/>
        <v>55</v>
      </c>
      <c r="CT57" s="75">
        <f t="shared" si="76"/>
        <v>20</v>
      </c>
      <c r="CU57" s="75">
        <f t="shared" si="77"/>
        <v>20</v>
      </c>
      <c r="CV57" s="75">
        <f t="shared" si="78"/>
        <v>0</v>
      </c>
      <c r="CW57" s="75">
        <f t="shared" si="79"/>
        <v>0</v>
      </c>
      <c r="CX57" s="75">
        <f t="shared" si="80"/>
        <v>0</v>
      </c>
      <c r="CY57" s="75">
        <f t="shared" si="81"/>
        <v>55</v>
      </c>
      <c r="CZ57" s="75">
        <f t="shared" si="82"/>
        <v>20</v>
      </c>
      <c r="DA57" s="95"/>
      <c r="DB57" s="115" t="str">
        <f t="shared" si="83"/>
        <v/>
      </c>
      <c r="DC57" s="115">
        <f t="shared" si="84"/>
        <v>39.745852209944751</v>
      </c>
      <c r="DD57" s="115" t="str">
        <f t="shared" si="85"/>
        <v/>
      </c>
      <c r="DE57" s="115">
        <f t="shared" si="86"/>
        <v>45</v>
      </c>
      <c r="DF57" s="115">
        <f t="shared" si="87"/>
        <v>39.13923461815066</v>
      </c>
      <c r="DG57" s="115" t="str">
        <f t="shared" si="88"/>
        <v/>
      </c>
      <c r="DH57" s="115">
        <f t="shared" si="89"/>
        <v>38.789574569551426</v>
      </c>
      <c r="DI57" s="115">
        <f t="shared" si="90"/>
        <v>28.999268165459508</v>
      </c>
      <c r="DJ57" s="115" t="str">
        <f t="shared" si="91"/>
        <v/>
      </c>
      <c r="DK57" s="117"/>
      <c r="DL57" s="117" t="str">
        <f t="shared" si="92"/>
        <v/>
      </c>
      <c r="DM57" s="167">
        <f t="shared" si="93"/>
        <v>94.745852209944758</v>
      </c>
      <c r="DN57" s="117" t="str">
        <f t="shared" si="94"/>
        <v/>
      </c>
      <c r="DO57" s="117">
        <f t="shared" si="95"/>
        <v>65</v>
      </c>
      <c r="DP57" s="117">
        <f t="shared" si="96"/>
        <v>39.13923461815066</v>
      </c>
      <c r="DQ57" s="117" t="str">
        <f t="shared" si="97"/>
        <v/>
      </c>
      <c r="DR57" s="117">
        <f t="shared" si="98"/>
        <v>38.789574569551426</v>
      </c>
      <c r="DS57" s="117">
        <f t="shared" si="99"/>
        <v>83.999268165459512</v>
      </c>
      <c r="DT57" s="117" t="str">
        <f t="shared" si="100"/>
        <v/>
      </c>
      <c r="DU57" s="118">
        <f t="shared" si="101"/>
        <v>94.745852209944758</v>
      </c>
      <c r="DV57" s="21" t="str">
        <f t="shared" si="102"/>
        <v>ANDIVISION  S.A.S</v>
      </c>
      <c r="DW57" s="21" t="str">
        <f t="shared" si="53"/>
        <v/>
      </c>
      <c r="DX57" s="119" t="str">
        <f t="shared" si="54"/>
        <v>ANDIVISION  S.A.S</v>
      </c>
      <c r="DY57" s="120">
        <f t="shared" si="103"/>
        <v>4307800</v>
      </c>
      <c r="DZ57" s="120" t="str">
        <f t="shared" si="52"/>
        <v/>
      </c>
      <c r="EA57" s="120">
        <f t="shared" si="104"/>
        <v>4307800</v>
      </c>
      <c r="EB57" s="121"/>
    </row>
    <row r="58" spans="1:132" ht="42" hidden="1" x14ac:dyDescent="0.15">
      <c r="A58" s="143">
        <v>48</v>
      </c>
      <c r="B58" s="144" t="s">
        <v>216</v>
      </c>
      <c r="C58" s="144" t="s">
        <v>222</v>
      </c>
      <c r="D58" s="144" t="s">
        <v>222</v>
      </c>
      <c r="E58" s="144" t="s">
        <v>218</v>
      </c>
      <c r="F58" s="144">
        <v>1</v>
      </c>
      <c r="G58" s="155">
        <v>6560210.9766666666</v>
      </c>
      <c r="H58" s="157" t="s">
        <v>141</v>
      </c>
      <c r="I58" s="158">
        <v>4307800</v>
      </c>
      <c r="J58" s="158">
        <v>3120180</v>
      </c>
      <c r="K58" s="157">
        <v>3804826.27</v>
      </c>
      <c r="L58" s="157">
        <v>4374566.4375</v>
      </c>
      <c r="M58" s="157" t="s">
        <v>141</v>
      </c>
      <c r="N58" s="157">
        <v>4414000</v>
      </c>
      <c r="O58" s="157">
        <v>5904189.7599999998</v>
      </c>
      <c r="P58" s="157">
        <v>5210415</v>
      </c>
      <c r="Q58" s="97"/>
      <c r="R58" s="84" t="s">
        <v>111</v>
      </c>
      <c r="S58" s="84" t="s">
        <v>111</v>
      </c>
      <c r="T58" s="84" t="s">
        <v>115</v>
      </c>
      <c r="U58" s="84" t="s">
        <v>111</v>
      </c>
      <c r="V58" s="84" t="s">
        <v>111</v>
      </c>
      <c r="W58" s="84" t="s">
        <v>111</v>
      </c>
      <c r="X58" s="84" t="s">
        <v>111</v>
      </c>
      <c r="Y58" s="84" t="s">
        <v>111</v>
      </c>
      <c r="Z58" s="84" t="s">
        <v>115</v>
      </c>
      <c r="AA58" s="85" t="s">
        <v>111</v>
      </c>
      <c r="AB58" s="85" t="s">
        <v>111</v>
      </c>
      <c r="AC58" s="85" t="s">
        <v>115</v>
      </c>
      <c r="AD58" s="85" t="s">
        <v>111</v>
      </c>
      <c r="AE58" s="85" t="s">
        <v>111</v>
      </c>
      <c r="AF58" s="85" t="s">
        <v>111</v>
      </c>
      <c r="AG58" s="85" t="s">
        <v>111</v>
      </c>
      <c r="AH58" s="85" t="s">
        <v>111</v>
      </c>
      <c r="AI58" s="85" t="s">
        <v>111</v>
      </c>
      <c r="AJ58" s="86" t="s">
        <v>111</v>
      </c>
      <c r="AK58" s="86" t="s">
        <v>111</v>
      </c>
      <c r="AL58" s="86" t="s">
        <v>111</v>
      </c>
      <c r="AM58" s="86" t="s">
        <v>111</v>
      </c>
      <c r="AN58" s="86" t="s">
        <v>111</v>
      </c>
      <c r="AO58" s="86" t="s">
        <v>111</v>
      </c>
      <c r="AP58" s="86" t="s">
        <v>111</v>
      </c>
      <c r="AQ58" s="86" t="s">
        <v>111</v>
      </c>
      <c r="AR58" s="86" t="s">
        <v>111</v>
      </c>
      <c r="AS58" s="90"/>
      <c r="AT58" s="91" t="str">
        <f t="shared" si="55"/>
        <v>CUMPLE</v>
      </c>
      <c r="AU58" s="91" t="str">
        <f t="shared" si="56"/>
        <v>CUMPLE</v>
      </c>
      <c r="AV58" s="91" t="str">
        <f t="shared" si="57"/>
        <v>NO CUMPLE</v>
      </c>
      <c r="AW58" s="91" t="str">
        <f t="shared" si="58"/>
        <v>CUMPLE</v>
      </c>
      <c r="AX58" s="91" t="str">
        <f t="shared" si="59"/>
        <v>CUMPLE</v>
      </c>
      <c r="AY58" s="91" t="str">
        <f t="shared" si="60"/>
        <v>CUMPLE</v>
      </c>
      <c r="AZ58" s="91" t="str">
        <f t="shared" si="61"/>
        <v>CUMPLE</v>
      </c>
      <c r="BA58" s="91" t="str">
        <f t="shared" si="62"/>
        <v>CUMPLE</v>
      </c>
      <c r="BB58" s="91" t="str">
        <f t="shared" si="63"/>
        <v>NO CUMPLE</v>
      </c>
      <c r="BC58" s="94"/>
      <c r="BD58" s="79" t="s">
        <v>141</v>
      </c>
      <c r="BE58" s="79" t="s">
        <v>111</v>
      </c>
      <c r="BF58" s="79" t="s">
        <v>115</v>
      </c>
      <c r="BG58" s="79" t="s">
        <v>111</v>
      </c>
      <c r="BH58" s="79" t="s">
        <v>111</v>
      </c>
      <c r="BI58" s="79" t="s">
        <v>141</v>
      </c>
      <c r="BJ58" s="79" t="s">
        <v>111</v>
      </c>
      <c r="BK58" s="79" t="s">
        <v>111</v>
      </c>
      <c r="BL58" s="79" t="s">
        <v>111</v>
      </c>
      <c r="BM58" s="95"/>
      <c r="BN58" s="148" t="s">
        <v>141</v>
      </c>
      <c r="BO58" s="154" t="s">
        <v>111</v>
      </c>
      <c r="BP58" s="153" t="s">
        <v>115</v>
      </c>
      <c r="BQ58" s="154" t="s">
        <v>111</v>
      </c>
      <c r="BR58" s="148" t="s">
        <v>111</v>
      </c>
      <c r="BS58" s="148" t="s">
        <v>141</v>
      </c>
      <c r="BT58" s="153" t="s">
        <v>111</v>
      </c>
      <c r="BU58" s="153" t="s">
        <v>111</v>
      </c>
      <c r="BV58" s="150" t="s">
        <v>111</v>
      </c>
      <c r="BW58" s="94"/>
      <c r="BX58" s="111" t="str">
        <f t="shared" si="64"/>
        <v/>
      </c>
      <c r="BY58" s="111">
        <f t="shared" si="65"/>
        <v>4307800</v>
      </c>
      <c r="BZ58" s="111" t="str">
        <f t="shared" si="66"/>
        <v/>
      </c>
      <c r="CA58" s="111">
        <f t="shared" si="67"/>
        <v>3804826.27</v>
      </c>
      <c r="CB58" s="111">
        <f t="shared" si="68"/>
        <v>4374566.4375</v>
      </c>
      <c r="CC58" s="111" t="str">
        <f t="shared" si="69"/>
        <v/>
      </c>
      <c r="CD58" s="111">
        <f t="shared" si="70"/>
        <v>4414000</v>
      </c>
      <c r="CE58" s="111">
        <f t="shared" si="71"/>
        <v>5904189.7599999998</v>
      </c>
      <c r="CF58" s="111" t="str">
        <f t="shared" si="72"/>
        <v/>
      </c>
      <c r="CG58" s="113">
        <f t="shared" si="73"/>
        <v>3804826.27</v>
      </c>
      <c r="CH58" s="75"/>
      <c r="CI58" s="75">
        <v>61</v>
      </c>
      <c r="CJ58" s="75">
        <v>36</v>
      </c>
      <c r="CK58" s="75">
        <v>36</v>
      </c>
      <c r="CL58" s="75"/>
      <c r="CM58" s="75"/>
      <c r="CN58" s="75">
        <v>24</v>
      </c>
      <c r="CO58" s="75">
        <v>61</v>
      </c>
      <c r="CP58" s="75">
        <v>24</v>
      </c>
      <c r="CQ58" s="95"/>
      <c r="CR58" s="75">
        <f t="shared" si="74"/>
        <v>0</v>
      </c>
      <c r="CS58" s="75">
        <f t="shared" si="75"/>
        <v>55</v>
      </c>
      <c r="CT58" s="75">
        <f t="shared" si="76"/>
        <v>20</v>
      </c>
      <c r="CU58" s="75">
        <f t="shared" si="77"/>
        <v>20</v>
      </c>
      <c r="CV58" s="75">
        <f t="shared" si="78"/>
        <v>0</v>
      </c>
      <c r="CW58" s="75">
        <f t="shared" si="79"/>
        <v>0</v>
      </c>
      <c r="CX58" s="75">
        <f t="shared" si="80"/>
        <v>0</v>
      </c>
      <c r="CY58" s="75">
        <f t="shared" si="81"/>
        <v>55</v>
      </c>
      <c r="CZ58" s="75">
        <f t="shared" si="82"/>
        <v>0</v>
      </c>
      <c r="DA58" s="95"/>
      <c r="DB58" s="115" t="str">
        <f t="shared" si="83"/>
        <v/>
      </c>
      <c r="DC58" s="115">
        <f t="shared" si="84"/>
        <v>39.745852209944751</v>
      </c>
      <c r="DD58" s="115" t="str">
        <f t="shared" si="85"/>
        <v/>
      </c>
      <c r="DE58" s="115">
        <f t="shared" si="86"/>
        <v>45</v>
      </c>
      <c r="DF58" s="115">
        <f t="shared" si="87"/>
        <v>39.13923461815066</v>
      </c>
      <c r="DG58" s="115" t="str">
        <f t="shared" si="88"/>
        <v/>
      </c>
      <c r="DH58" s="115">
        <f t="shared" si="89"/>
        <v>38.789574569551426</v>
      </c>
      <c r="DI58" s="115">
        <f t="shared" si="90"/>
        <v>28.999268165459508</v>
      </c>
      <c r="DJ58" s="115" t="str">
        <f t="shared" si="91"/>
        <v/>
      </c>
      <c r="DK58" s="117"/>
      <c r="DL58" s="117" t="str">
        <f t="shared" si="92"/>
        <v/>
      </c>
      <c r="DM58" s="167">
        <f t="shared" si="93"/>
        <v>94.745852209944758</v>
      </c>
      <c r="DN58" s="117" t="str">
        <f t="shared" si="94"/>
        <v/>
      </c>
      <c r="DO58" s="117">
        <f t="shared" si="95"/>
        <v>65</v>
      </c>
      <c r="DP58" s="117">
        <f t="shared" si="96"/>
        <v>39.13923461815066</v>
      </c>
      <c r="DQ58" s="117" t="str">
        <f t="shared" si="97"/>
        <v/>
      </c>
      <c r="DR58" s="117">
        <f t="shared" si="98"/>
        <v>38.789574569551426</v>
      </c>
      <c r="DS58" s="117">
        <f t="shared" si="99"/>
        <v>83.999268165459512</v>
      </c>
      <c r="DT58" s="117" t="str">
        <f t="shared" si="100"/>
        <v/>
      </c>
      <c r="DU58" s="118">
        <f t="shared" si="101"/>
        <v>94.745852209944758</v>
      </c>
      <c r="DV58" s="21" t="str">
        <f t="shared" si="102"/>
        <v>ANDIVISION  S.A.S</v>
      </c>
      <c r="DW58" s="21" t="str">
        <f t="shared" si="53"/>
        <v/>
      </c>
      <c r="DX58" s="119" t="str">
        <f t="shared" si="54"/>
        <v>ANDIVISION  S.A.S</v>
      </c>
      <c r="DY58" s="120">
        <f t="shared" si="103"/>
        <v>4307800</v>
      </c>
      <c r="DZ58" s="120" t="str">
        <f t="shared" si="52"/>
        <v/>
      </c>
      <c r="EA58" s="120">
        <f t="shared" si="104"/>
        <v>4307800</v>
      </c>
      <c r="EB58" s="121"/>
    </row>
    <row r="59" spans="1:132" ht="31.5" hidden="1" x14ac:dyDescent="0.15">
      <c r="A59" s="143">
        <v>49</v>
      </c>
      <c r="B59" s="144" t="s">
        <v>216</v>
      </c>
      <c r="C59" s="144" t="s">
        <v>223</v>
      </c>
      <c r="D59" s="144" t="s">
        <v>223</v>
      </c>
      <c r="E59" s="144" t="s">
        <v>218</v>
      </c>
      <c r="F59" s="144">
        <v>1</v>
      </c>
      <c r="G59" s="155">
        <v>6560210.9766666666</v>
      </c>
      <c r="H59" s="157" t="s">
        <v>141</v>
      </c>
      <c r="I59" s="158">
        <v>4307800</v>
      </c>
      <c r="J59" s="158">
        <v>3326050</v>
      </c>
      <c r="K59" s="157">
        <v>3804826.27</v>
      </c>
      <c r="L59" s="157">
        <v>4374566.4375</v>
      </c>
      <c r="M59" s="157" t="s">
        <v>141</v>
      </c>
      <c r="N59" s="157">
        <v>4414000</v>
      </c>
      <c r="O59" s="157">
        <v>5904189.7599999998</v>
      </c>
      <c r="P59" s="157">
        <v>5674515</v>
      </c>
      <c r="Q59" s="97"/>
      <c r="R59" s="84" t="s">
        <v>111</v>
      </c>
      <c r="S59" s="84" t="s">
        <v>111</v>
      </c>
      <c r="T59" s="84" t="s">
        <v>115</v>
      </c>
      <c r="U59" s="84" t="s">
        <v>111</v>
      </c>
      <c r="V59" s="84" t="s">
        <v>111</v>
      </c>
      <c r="W59" s="84" t="s">
        <v>111</v>
      </c>
      <c r="X59" s="84" t="s">
        <v>111</v>
      </c>
      <c r="Y59" s="84" t="s">
        <v>111</v>
      </c>
      <c r="Z59" s="84" t="s">
        <v>115</v>
      </c>
      <c r="AA59" s="85" t="s">
        <v>111</v>
      </c>
      <c r="AB59" s="85" t="s">
        <v>111</v>
      </c>
      <c r="AC59" s="85" t="s">
        <v>115</v>
      </c>
      <c r="AD59" s="85" t="s">
        <v>111</v>
      </c>
      <c r="AE59" s="85" t="s">
        <v>111</v>
      </c>
      <c r="AF59" s="85" t="s">
        <v>111</v>
      </c>
      <c r="AG59" s="85" t="s">
        <v>111</v>
      </c>
      <c r="AH59" s="85" t="s">
        <v>111</v>
      </c>
      <c r="AI59" s="85" t="s">
        <v>111</v>
      </c>
      <c r="AJ59" s="86" t="s">
        <v>111</v>
      </c>
      <c r="AK59" s="86" t="s">
        <v>111</v>
      </c>
      <c r="AL59" s="86" t="s">
        <v>111</v>
      </c>
      <c r="AM59" s="86" t="s">
        <v>111</v>
      </c>
      <c r="AN59" s="86" t="s">
        <v>111</v>
      </c>
      <c r="AO59" s="86" t="s">
        <v>111</v>
      </c>
      <c r="AP59" s="86" t="s">
        <v>111</v>
      </c>
      <c r="AQ59" s="86" t="s">
        <v>111</v>
      </c>
      <c r="AR59" s="86" t="s">
        <v>111</v>
      </c>
      <c r="AS59" s="90"/>
      <c r="AT59" s="91" t="str">
        <f t="shared" si="55"/>
        <v>CUMPLE</v>
      </c>
      <c r="AU59" s="91" t="str">
        <f t="shared" si="56"/>
        <v>CUMPLE</v>
      </c>
      <c r="AV59" s="91" t="str">
        <f t="shared" si="57"/>
        <v>NO CUMPLE</v>
      </c>
      <c r="AW59" s="91" t="str">
        <f t="shared" si="58"/>
        <v>CUMPLE</v>
      </c>
      <c r="AX59" s="91" t="str">
        <f t="shared" si="59"/>
        <v>CUMPLE</v>
      </c>
      <c r="AY59" s="91" t="str">
        <f t="shared" si="60"/>
        <v>CUMPLE</v>
      </c>
      <c r="AZ59" s="91" t="str">
        <f t="shared" si="61"/>
        <v>CUMPLE</v>
      </c>
      <c r="BA59" s="91" t="str">
        <f t="shared" si="62"/>
        <v>CUMPLE</v>
      </c>
      <c r="BB59" s="91" t="str">
        <f t="shared" si="63"/>
        <v>NO CUMPLE</v>
      </c>
      <c r="BC59" s="94"/>
      <c r="BD59" s="79" t="s">
        <v>141</v>
      </c>
      <c r="BE59" s="79" t="s">
        <v>111</v>
      </c>
      <c r="BF59" s="79" t="s">
        <v>115</v>
      </c>
      <c r="BG59" s="79" t="s">
        <v>111</v>
      </c>
      <c r="BH59" s="79" t="s">
        <v>111</v>
      </c>
      <c r="BI59" s="79" t="s">
        <v>141</v>
      </c>
      <c r="BJ59" s="79" t="s">
        <v>111</v>
      </c>
      <c r="BK59" s="79" t="s">
        <v>111</v>
      </c>
      <c r="BL59" s="79" t="s">
        <v>111</v>
      </c>
      <c r="BM59" s="95"/>
      <c r="BN59" s="148" t="s">
        <v>141</v>
      </c>
      <c r="BO59" s="154" t="s">
        <v>111</v>
      </c>
      <c r="BP59" s="153" t="s">
        <v>115</v>
      </c>
      <c r="BQ59" s="154" t="s">
        <v>111</v>
      </c>
      <c r="BR59" s="148" t="s">
        <v>111</v>
      </c>
      <c r="BS59" s="148" t="s">
        <v>141</v>
      </c>
      <c r="BT59" s="153" t="s">
        <v>111</v>
      </c>
      <c r="BU59" s="153" t="s">
        <v>111</v>
      </c>
      <c r="BV59" s="150" t="s">
        <v>111</v>
      </c>
      <c r="BW59" s="94"/>
      <c r="BX59" s="111" t="str">
        <f t="shared" si="64"/>
        <v/>
      </c>
      <c r="BY59" s="111">
        <f t="shared" si="65"/>
        <v>4307800</v>
      </c>
      <c r="BZ59" s="111" t="str">
        <f t="shared" si="66"/>
        <v/>
      </c>
      <c r="CA59" s="111">
        <f t="shared" si="67"/>
        <v>3804826.27</v>
      </c>
      <c r="CB59" s="111">
        <f t="shared" si="68"/>
        <v>4374566.4375</v>
      </c>
      <c r="CC59" s="111" t="str">
        <f t="shared" si="69"/>
        <v/>
      </c>
      <c r="CD59" s="111">
        <f t="shared" si="70"/>
        <v>4414000</v>
      </c>
      <c r="CE59" s="111">
        <f t="shared" si="71"/>
        <v>5904189.7599999998</v>
      </c>
      <c r="CF59" s="111" t="str">
        <f t="shared" si="72"/>
        <v/>
      </c>
      <c r="CG59" s="113">
        <f t="shared" si="73"/>
        <v>3804826.27</v>
      </c>
      <c r="CH59" s="75"/>
      <c r="CI59" s="75">
        <v>61</v>
      </c>
      <c r="CJ59" s="75">
        <v>36</v>
      </c>
      <c r="CK59" s="75">
        <v>36</v>
      </c>
      <c r="CL59" s="75"/>
      <c r="CM59" s="75"/>
      <c r="CN59" s="75">
        <v>24</v>
      </c>
      <c r="CO59" s="75">
        <v>61</v>
      </c>
      <c r="CP59" s="75">
        <v>36</v>
      </c>
      <c r="CQ59" s="95"/>
      <c r="CR59" s="75">
        <f t="shared" si="74"/>
        <v>0</v>
      </c>
      <c r="CS59" s="75">
        <f t="shared" si="75"/>
        <v>55</v>
      </c>
      <c r="CT59" s="75">
        <f t="shared" si="76"/>
        <v>20</v>
      </c>
      <c r="CU59" s="75">
        <f t="shared" si="77"/>
        <v>20</v>
      </c>
      <c r="CV59" s="75">
        <f t="shared" si="78"/>
        <v>0</v>
      </c>
      <c r="CW59" s="75">
        <f t="shared" si="79"/>
        <v>0</v>
      </c>
      <c r="CX59" s="75">
        <f t="shared" si="80"/>
        <v>0</v>
      </c>
      <c r="CY59" s="75">
        <f t="shared" si="81"/>
        <v>55</v>
      </c>
      <c r="CZ59" s="75">
        <f t="shared" si="82"/>
        <v>20</v>
      </c>
      <c r="DA59" s="95"/>
      <c r="DB59" s="115" t="str">
        <f t="shared" si="83"/>
        <v/>
      </c>
      <c r="DC59" s="115">
        <f t="shared" si="84"/>
        <v>39.745852209944751</v>
      </c>
      <c r="DD59" s="115" t="str">
        <f t="shared" si="85"/>
        <v/>
      </c>
      <c r="DE59" s="115">
        <f t="shared" si="86"/>
        <v>45</v>
      </c>
      <c r="DF59" s="115">
        <f t="shared" si="87"/>
        <v>39.13923461815066</v>
      </c>
      <c r="DG59" s="115" t="str">
        <f t="shared" si="88"/>
        <v/>
      </c>
      <c r="DH59" s="115">
        <f t="shared" si="89"/>
        <v>38.789574569551426</v>
      </c>
      <c r="DI59" s="115">
        <f t="shared" si="90"/>
        <v>28.999268165459508</v>
      </c>
      <c r="DJ59" s="115" t="str">
        <f t="shared" si="91"/>
        <v/>
      </c>
      <c r="DK59" s="117"/>
      <c r="DL59" s="117" t="str">
        <f t="shared" si="92"/>
        <v/>
      </c>
      <c r="DM59" s="167">
        <f t="shared" si="93"/>
        <v>94.745852209944758</v>
      </c>
      <c r="DN59" s="117" t="str">
        <f t="shared" si="94"/>
        <v/>
      </c>
      <c r="DO59" s="117">
        <f t="shared" si="95"/>
        <v>65</v>
      </c>
      <c r="DP59" s="117">
        <f t="shared" si="96"/>
        <v>39.13923461815066</v>
      </c>
      <c r="DQ59" s="117" t="str">
        <f t="shared" si="97"/>
        <v/>
      </c>
      <c r="DR59" s="117">
        <f t="shared" si="98"/>
        <v>38.789574569551426</v>
      </c>
      <c r="DS59" s="117">
        <f t="shared" si="99"/>
        <v>83.999268165459512</v>
      </c>
      <c r="DT59" s="117" t="str">
        <f t="shared" si="100"/>
        <v/>
      </c>
      <c r="DU59" s="118">
        <f t="shared" si="101"/>
        <v>94.745852209944758</v>
      </c>
      <c r="DV59" s="21" t="str">
        <f t="shared" si="102"/>
        <v>ANDIVISION  S.A.S</v>
      </c>
      <c r="DW59" s="21" t="str">
        <f t="shared" si="53"/>
        <v/>
      </c>
      <c r="DX59" s="119" t="str">
        <f t="shared" si="54"/>
        <v>ANDIVISION  S.A.S</v>
      </c>
      <c r="DY59" s="120">
        <f t="shared" si="103"/>
        <v>4307800</v>
      </c>
      <c r="DZ59" s="120" t="str">
        <f t="shared" si="52"/>
        <v/>
      </c>
      <c r="EA59" s="120">
        <f t="shared" si="104"/>
        <v>4307800</v>
      </c>
      <c r="EB59" s="121"/>
    </row>
    <row r="60" spans="1:132" ht="52.5" hidden="1" x14ac:dyDescent="0.15">
      <c r="A60" s="143">
        <v>50</v>
      </c>
      <c r="B60" s="144" t="s">
        <v>216</v>
      </c>
      <c r="C60" s="144" t="s">
        <v>224</v>
      </c>
      <c r="D60" s="144" t="s">
        <v>225</v>
      </c>
      <c r="E60" s="144" t="s">
        <v>218</v>
      </c>
      <c r="F60" s="144">
        <v>1</v>
      </c>
      <c r="G60" s="155">
        <v>6560210.9766666666</v>
      </c>
      <c r="H60" s="157" t="s">
        <v>141</v>
      </c>
      <c r="I60" s="158">
        <v>4307800</v>
      </c>
      <c r="J60" s="158">
        <v>3120180</v>
      </c>
      <c r="K60" s="157">
        <v>3804826.27</v>
      </c>
      <c r="L60" s="157">
        <v>4374566.4375</v>
      </c>
      <c r="M60" s="157" t="s">
        <v>141</v>
      </c>
      <c r="N60" s="157">
        <v>4414000</v>
      </c>
      <c r="O60" s="157">
        <v>5904189.7599999998</v>
      </c>
      <c r="P60" s="157">
        <v>5210415</v>
      </c>
      <c r="Q60" s="97"/>
      <c r="R60" s="84" t="s">
        <v>111</v>
      </c>
      <c r="S60" s="84" t="s">
        <v>111</v>
      </c>
      <c r="T60" s="84" t="s">
        <v>115</v>
      </c>
      <c r="U60" s="84" t="s">
        <v>111</v>
      </c>
      <c r="V60" s="84" t="s">
        <v>111</v>
      </c>
      <c r="W60" s="84" t="s">
        <v>111</v>
      </c>
      <c r="X60" s="84" t="s">
        <v>111</v>
      </c>
      <c r="Y60" s="84" t="s">
        <v>111</v>
      </c>
      <c r="Z60" s="84" t="s">
        <v>115</v>
      </c>
      <c r="AA60" s="85" t="s">
        <v>111</v>
      </c>
      <c r="AB60" s="85" t="s">
        <v>111</v>
      </c>
      <c r="AC60" s="85" t="s">
        <v>115</v>
      </c>
      <c r="AD60" s="85" t="s">
        <v>111</v>
      </c>
      <c r="AE60" s="85" t="s">
        <v>111</v>
      </c>
      <c r="AF60" s="85" t="s">
        <v>111</v>
      </c>
      <c r="AG60" s="85" t="s">
        <v>111</v>
      </c>
      <c r="AH60" s="85" t="s">
        <v>111</v>
      </c>
      <c r="AI60" s="85" t="s">
        <v>111</v>
      </c>
      <c r="AJ60" s="86" t="s">
        <v>111</v>
      </c>
      <c r="AK60" s="86" t="s">
        <v>111</v>
      </c>
      <c r="AL60" s="86" t="s">
        <v>111</v>
      </c>
      <c r="AM60" s="86" t="s">
        <v>111</v>
      </c>
      <c r="AN60" s="86" t="s">
        <v>111</v>
      </c>
      <c r="AO60" s="86" t="s">
        <v>111</v>
      </c>
      <c r="AP60" s="86" t="s">
        <v>111</v>
      </c>
      <c r="AQ60" s="86" t="s">
        <v>111</v>
      </c>
      <c r="AR60" s="86" t="s">
        <v>111</v>
      </c>
      <c r="AS60" s="90"/>
      <c r="AT60" s="91" t="str">
        <f t="shared" si="55"/>
        <v>CUMPLE</v>
      </c>
      <c r="AU60" s="91" t="str">
        <f t="shared" si="56"/>
        <v>CUMPLE</v>
      </c>
      <c r="AV60" s="91" t="str">
        <f t="shared" si="57"/>
        <v>NO CUMPLE</v>
      </c>
      <c r="AW60" s="91" t="str">
        <f t="shared" si="58"/>
        <v>CUMPLE</v>
      </c>
      <c r="AX60" s="91" t="str">
        <f t="shared" si="59"/>
        <v>CUMPLE</v>
      </c>
      <c r="AY60" s="91" t="str">
        <f t="shared" si="60"/>
        <v>CUMPLE</v>
      </c>
      <c r="AZ60" s="91" t="str">
        <f t="shared" si="61"/>
        <v>CUMPLE</v>
      </c>
      <c r="BA60" s="91" t="str">
        <f t="shared" si="62"/>
        <v>CUMPLE</v>
      </c>
      <c r="BB60" s="91" t="str">
        <f t="shared" si="63"/>
        <v>NO CUMPLE</v>
      </c>
      <c r="BC60" s="94"/>
      <c r="BD60" s="79" t="s">
        <v>141</v>
      </c>
      <c r="BE60" s="79" t="s">
        <v>111</v>
      </c>
      <c r="BF60" s="79" t="s">
        <v>115</v>
      </c>
      <c r="BG60" s="79" t="s">
        <v>111</v>
      </c>
      <c r="BH60" s="79" t="s">
        <v>111</v>
      </c>
      <c r="BI60" s="79" t="s">
        <v>141</v>
      </c>
      <c r="BJ60" s="79" t="s">
        <v>111</v>
      </c>
      <c r="BK60" s="79" t="s">
        <v>111</v>
      </c>
      <c r="BL60" s="79" t="s">
        <v>111</v>
      </c>
      <c r="BM60" s="95"/>
      <c r="BN60" s="148" t="s">
        <v>141</v>
      </c>
      <c r="BO60" s="154" t="s">
        <v>111</v>
      </c>
      <c r="BP60" s="153" t="s">
        <v>115</v>
      </c>
      <c r="BQ60" s="154" t="s">
        <v>111</v>
      </c>
      <c r="BR60" s="148" t="s">
        <v>111</v>
      </c>
      <c r="BS60" s="148" t="s">
        <v>141</v>
      </c>
      <c r="BT60" s="153" t="s">
        <v>111</v>
      </c>
      <c r="BU60" s="153" t="s">
        <v>111</v>
      </c>
      <c r="BV60" s="150" t="s">
        <v>111</v>
      </c>
      <c r="BW60" s="94"/>
      <c r="BX60" s="111" t="str">
        <f t="shared" si="64"/>
        <v/>
      </c>
      <c r="BY60" s="111">
        <f t="shared" si="65"/>
        <v>4307800</v>
      </c>
      <c r="BZ60" s="111" t="str">
        <f t="shared" si="66"/>
        <v/>
      </c>
      <c r="CA60" s="111">
        <f t="shared" si="67"/>
        <v>3804826.27</v>
      </c>
      <c r="CB60" s="111">
        <f t="shared" si="68"/>
        <v>4374566.4375</v>
      </c>
      <c r="CC60" s="111" t="str">
        <f t="shared" si="69"/>
        <v/>
      </c>
      <c r="CD60" s="111">
        <f t="shared" si="70"/>
        <v>4414000</v>
      </c>
      <c r="CE60" s="111">
        <f t="shared" si="71"/>
        <v>5904189.7599999998</v>
      </c>
      <c r="CF60" s="111" t="str">
        <f t="shared" si="72"/>
        <v/>
      </c>
      <c r="CG60" s="113">
        <f t="shared" si="73"/>
        <v>3804826.27</v>
      </c>
      <c r="CH60" s="75"/>
      <c r="CI60" s="75">
        <v>61</v>
      </c>
      <c r="CJ60" s="75">
        <v>36</v>
      </c>
      <c r="CK60" s="75">
        <v>36</v>
      </c>
      <c r="CL60" s="75"/>
      <c r="CM60" s="75"/>
      <c r="CN60" s="75">
        <v>24</v>
      </c>
      <c r="CO60" s="75">
        <v>61</v>
      </c>
      <c r="CP60" s="75">
        <v>36</v>
      </c>
      <c r="CQ60" s="95"/>
      <c r="CR60" s="75">
        <f t="shared" si="74"/>
        <v>0</v>
      </c>
      <c r="CS60" s="75">
        <f t="shared" si="75"/>
        <v>55</v>
      </c>
      <c r="CT60" s="75">
        <f t="shared" si="76"/>
        <v>20</v>
      </c>
      <c r="CU60" s="75">
        <f t="shared" si="77"/>
        <v>20</v>
      </c>
      <c r="CV60" s="75">
        <f t="shared" si="78"/>
        <v>0</v>
      </c>
      <c r="CW60" s="75">
        <f t="shared" si="79"/>
        <v>0</v>
      </c>
      <c r="CX60" s="75">
        <f t="shared" si="80"/>
        <v>0</v>
      </c>
      <c r="CY60" s="75">
        <f t="shared" si="81"/>
        <v>55</v>
      </c>
      <c r="CZ60" s="75">
        <f t="shared" si="82"/>
        <v>20</v>
      </c>
      <c r="DA60" s="95"/>
      <c r="DB60" s="115" t="str">
        <f t="shared" si="83"/>
        <v/>
      </c>
      <c r="DC60" s="115">
        <f t="shared" si="84"/>
        <v>39.745852209944751</v>
      </c>
      <c r="DD60" s="115" t="str">
        <f t="shared" si="85"/>
        <v/>
      </c>
      <c r="DE60" s="115">
        <f t="shared" si="86"/>
        <v>45</v>
      </c>
      <c r="DF60" s="115">
        <f t="shared" si="87"/>
        <v>39.13923461815066</v>
      </c>
      <c r="DG60" s="115" t="str">
        <f t="shared" si="88"/>
        <v/>
      </c>
      <c r="DH60" s="115">
        <f t="shared" si="89"/>
        <v>38.789574569551426</v>
      </c>
      <c r="DI60" s="115">
        <f t="shared" si="90"/>
        <v>28.999268165459508</v>
      </c>
      <c r="DJ60" s="115" t="str">
        <f t="shared" si="91"/>
        <v/>
      </c>
      <c r="DK60" s="117"/>
      <c r="DL60" s="117" t="str">
        <f t="shared" si="92"/>
        <v/>
      </c>
      <c r="DM60" s="167">
        <f t="shared" si="93"/>
        <v>94.745852209944758</v>
      </c>
      <c r="DN60" s="117" t="str">
        <f t="shared" si="94"/>
        <v/>
      </c>
      <c r="DO60" s="117">
        <f t="shared" si="95"/>
        <v>65</v>
      </c>
      <c r="DP60" s="117">
        <f t="shared" si="96"/>
        <v>39.13923461815066</v>
      </c>
      <c r="DQ60" s="117" t="str">
        <f t="shared" si="97"/>
        <v/>
      </c>
      <c r="DR60" s="117">
        <f t="shared" si="98"/>
        <v>38.789574569551426</v>
      </c>
      <c r="DS60" s="117">
        <f t="shared" si="99"/>
        <v>83.999268165459512</v>
      </c>
      <c r="DT60" s="117" t="str">
        <f t="shared" si="100"/>
        <v/>
      </c>
      <c r="DU60" s="118">
        <f t="shared" si="101"/>
        <v>94.745852209944758</v>
      </c>
      <c r="DV60" s="21" t="str">
        <f t="shared" si="102"/>
        <v>ANDIVISION  S.A.S</v>
      </c>
      <c r="DW60" s="21" t="str">
        <f t="shared" si="53"/>
        <v/>
      </c>
      <c r="DX60" s="119" t="str">
        <f t="shared" si="54"/>
        <v>ANDIVISION  S.A.S</v>
      </c>
      <c r="DY60" s="120">
        <f t="shared" si="103"/>
        <v>4307800</v>
      </c>
      <c r="DZ60" s="120" t="str">
        <f t="shared" si="52"/>
        <v/>
      </c>
      <c r="EA60" s="120">
        <f t="shared" si="104"/>
        <v>4307800</v>
      </c>
      <c r="EB60" s="121"/>
    </row>
    <row r="61" spans="1:132" ht="31.5" hidden="1" x14ac:dyDescent="0.15">
      <c r="A61" s="143">
        <v>51</v>
      </c>
      <c r="B61" s="144" t="s">
        <v>216</v>
      </c>
      <c r="C61" s="144" t="s">
        <v>226</v>
      </c>
      <c r="D61" s="144" t="s">
        <v>226</v>
      </c>
      <c r="E61" s="144" t="s">
        <v>227</v>
      </c>
      <c r="F61" s="144">
        <v>1</v>
      </c>
      <c r="G61" s="155">
        <v>8281962.4766666666</v>
      </c>
      <c r="H61" s="157" t="s">
        <v>141</v>
      </c>
      <c r="I61" s="158">
        <v>4998000</v>
      </c>
      <c r="J61" s="158">
        <v>4426800</v>
      </c>
      <c r="K61" s="157">
        <v>4839333.7300000004</v>
      </c>
      <c r="L61" s="157">
        <v>5183937.5</v>
      </c>
      <c r="M61" s="157" t="s">
        <v>141</v>
      </c>
      <c r="N61" s="157">
        <v>5520000</v>
      </c>
      <c r="O61" s="157">
        <v>7453764.9199999999</v>
      </c>
      <c r="P61" s="157">
        <v>9204650</v>
      </c>
      <c r="Q61" s="96"/>
      <c r="R61" s="84" t="s">
        <v>111</v>
      </c>
      <c r="S61" s="84" t="s">
        <v>111</v>
      </c>
      <c r="T61" s="84" t="s">
        <v>115</v>
      </c>
      <c r="U61" s="84" t="s">
        <v>111</v>
      </c>
      <c r="V61" s="84" t="s">
        <v>111</v>
      </c>
      <c r="W61" s="84" t="s">
        <v>111</v>
      </c>
      <c r="X61" s="84" t="s">
        <v>111</v>
      </c>
      <c r="Y61" s="84" t="s">
        <v>111</v>
      </c>
      <c r="Z61" s="84" t="s">
        <v>115</v>
      </c>
      <c r="AA61" s="85" t="s">
        <v>111</v>
      </c>
      <c r="AB61" s="85" t="s">
        <v>111</v>
      </c>
      <c r="AC61" s="85" t="s">
        <v>115</v>
      </c>
      <c r="AD61" s="85" t="s">
        <v>111</v>
      </c>
      <c r="AE61" s="85" t="s">
        <v>111</v>
      </c>
      <c r="AF61" s="85" t="s">
        <v>111</v>
      </c>
      <c r="AG61" s="85" t="s">
        <v>111</v>
      </c>
      <c r="AH61" s="85" t="s">
        <v>111</v>
      </c>
      <c r="AI61" s="85" t="s">
        <v>111</v>
      </c>
      <c r="AJ61" s="86" t="s">
        <v>111</v>
      </c>
      <c r="AK61" s="86" t="s">
        <v>111</v>
      </c>
      <c r="AL61" s="86" t="s">
        <v>111</v>
      </c>
      <c r="AM61" s="86" t="s">
        <v>111</v>
      </c>
      <c r="AN61" s="86" t="s">
        <v>111</v>
      </c>
      <c r="AO61" s="86" t="s">
        <v>111</v>
      </c>
      <c r="AP61" s="86" t="s">
        <v>111</v>
      </c>
      <c r="AQ61" s="86" t="s">
        <v>111</v>
      </c>
      <c r="AR61" s="86" t="s">
        <v>111</v>
      </c>
      <c r="AS61" s="90"/>
      <c r="AT61" s="91" t="str">
        <f t="shared" si="55"/>
        <v>CUMPLE</v>
      </c>
      <c r="AU61" s="91" t="str">
        <f t="shared" si="56"/>
        <v>CUMPLE</v>
      </c>
      <c r="AV61" s="91" t="str">
        <f t="shared" si="57"/>
        <v>NO CUMPLE</v>
      </c>
      <c r="AW61" s="91" t="str">
        <f t="shared" si="58"/>
        <v>CUMPLE</v>
      </c>
      <c r="AX61" s="91" t="str">
        <f t="shared" si="59"/>
        <v>CUMPLE</v>
      </c>
      <c r="AY61" s="91" t="str">
        <f t="shared" si="60"/>
        <v>CUMPLE</v>
      </c>
      <c r="AZ61" s="91" t="str">
        <f t="shared" si="61"/>
        <v>CUMPLE</v>
      </c>
      <c r="BA61" s="91" t="str">
        <f t="shared" si="62"/>
        <v>CUMPLE</v>
      </c>
      <c r="BB61" s="91" t="str">
        <f t="shared" si="63"/>
        <v>NO CUMPLE</v>
      </c>
      <c r="BC61" s="94"/>
      <c r="BD61" s="79" t="s">
        <v>141</v>
      </c>
      <c r="BE61" s="79" t="s">
        <v>111</v>
      </c>
      <c r="BF61" s="79" t="s">
        <v>115</v>
      </c>
      <c r="BG61" s="79" t="s">
        <v>111</v>
      </c>
      <c r="BH61" s="79" t="s">
        <v>111</v>
      </c>
      <c r="BI61" s="79" t="s">
        <v>141</v>
      </c>
      <c r="BJ61" s="79" t="s">
        <v>111</v>
      </c>
      <c r="BK61" s="79" t="s">
        <v>111</v>
      </c>
      <c r="BL61" s="79" t="s">
        <v>111</v>
      </c>
      <c r="BM61" s="95"/>
      <c r="BN61" s="148" t="s">
        <v>141</v>
      </c>
      <c r="BO61" s="154" t="s">
        <v>111</v>
      </c>
      <c r="BP61" s="153" t="s">
        <v>115</v>
      </c>
      <c r="BQ61" s="154" t="s">
        <v>111</v>
      </c>
      <c r="BR61" s="148" t="s">
        <v>111</v>
      </c>
      <c r="BS61" s="148" t="s">
        <v>141</v>
      </c>
      <c r="BT61" s="153" t="s">
        <v>111</v>
      </c>
      <c r="BU61" s="153" t="s">
        <v>111</v>
      </c>
      <c r="BV61" s="153" t="s">
        <v>111</v>
      </c>
      <c r="BW61" s="94"/>
      <c r="BX61" s="111" t="str">
        <f t="shared" si="64"/>
        <v/>
      </c>
      <c r="BY61" s="111">
        <f t="shared" si="65"/>
        <v>4998000</v>
      </c>
      <c r="BZ61" s="111" t="str">
        <f t="shared" si="66"/>
        <v/>
      </c>
      <c r="CA61" s="111">
        <f t="shared" si="67"/>
        <v>4839333.7300000004</v>
      </c>
      <c r="CB61" s="111">
        <f t="shared" si="68"/>
        <v>5183937.5</v>
      </c>
      <c r="CC61" s="111" t="str">
        <f t="shared" si="69"/>
        <v/>
      </c>
      <c r="CD61" s="111">
        <f t="shared" si="70"/>
        <v>5520000</v>
      </c>
      <c r="CE61" s="111">
        <f t="shared" si="71"/>
        <v>7453764.9199999999</v>
      </c>
      <c r="CF61" s="111" t="str">
        <f t="shared" si="72"/>
        <v/>
      </c>
      <c r="CG61" s="113">
        <f t="shared" si="73"/>
        <v>4839333.7300000004</v>
      </c>
      <c r="CH61" s="75"/>
      <c r="CI61" s="75">
        <v>61</v>
      </c>
      <c r="CJ61" s="75">
        <v>36</v>
      </c>
      <c r="CK61" s="75">
        <v>36</v>
      </c>
      <c r="CL61" s="75"/>
      <c r="CM61" s="75">
        <v>61</v>
      </c>
      <c r="CN61" s="75">
        <v>24</v>
      </c>
      <c r="CO61" s="75">
        <v>61</v>
      </c>
      <c r="CP61" s="75">
        <v>24</v>
      </c>
      <c r="CQ61" s="95"/>
      <c r="CR61" s="75">
        <f t="shared" si="74"/>
        <v>0</v>
      </c>
      <c r="CS61" s="75">
        <f t="shared" si="75"/>
        <v>55</v>
      </c>
      <c r="CT61" s="75">
        <f t="shared" si="76"/>
        <v>20</v>
      </c>
      <c r="CU61" s="75">
        <f t="shared" si="77"/>
        <v>20</v>
      </c>
      <c r="CV61" s="75">
        <f t="shared" si="78"/>
        <v>0</v>
      </c>
      <c r="CW61" s="75">
        <f t="shared" si="79"/>
        <v>55</v>
      </c>
      <c r="CX61" s="75">
        <f t="shared" si="80"/>
        <v>0</v>
      </c>
      <c r="CY61" s="75">
        <f t="shared" si="81"/>
        <v>55</v>
      </c>
      <c r="CZ61" s="75">
        <f t="shared" si="82"/>
        <v>0</v>
      </c>
      <c r="DA61" s="95"/>
      <c r="DB61" s="115" t="str">
        <f t="shared" si="83"/>
        <v/>
      </c>
      <c r="DC61" s="115">
        <f t="shared" si="84"/>
        <v>43.571432142857148</v>
      </c>
      <c r="DD61" s="115" t="str">
        <f t="shared" si="85"/>
        <v/>
      </c>
      <c r="DE61" s="115">
        <f t="shared" si="86"/>
        <v>45</v>
      </c>
      <c r="DF61" s="115">
        <f t="shared" si="87"/>
        <v>42.00861176470589</v>
      </c>
      <c r="DG61" s="115" t="str">
        <f t="shared" si="88"/>
        <v/>
      </c>
      <c r="DH61" s="115">
        <f t="shared" si="89"/>
        <v>39.451090190217393</v>
      </c>
      <c r="DI61" s="115">
        <f t="shared" si="90"/>
        <v>29.216110272766695</v>
      </c>
      <c r="DJ61" s="115" t="str">
        <f t="shared" si="91"/>
        <v/>
      </c>
      <c r="DK61" s="117"/>
      <c r="DL61" s="117" t="str">
        <f t="shared" si="92"/>
        <v/>
      </c>
      <c r="DM61" s="167">
        <f t="shared" si="93"/>
        <v>98.571432142857148</v>
      </c>
      <c r="DN61" s="117" t="str">
        <f t="shared" si="94"/>
        <v/>
      </c>
      <c r="DO61" s="117">
        <f t="shared" si="95"/>
        <v>65</v>
      </c>
      <c r="DP61" s="117">
        <f t="shared" si="96"/>
        <v>42.00861176470589</v>
      </c>
      <c r="DQ61" s="117" t="str">
        <f t="shared" si="97"/>
        <v/>
      </c>
      <c r="DR61" s="117">
        <f t="shared" si="98"/>
        <v>39.451090190217393</v>
      </c>
      <c r="DS61" s="117">
        <f t="shared" si="99"/>
        <v>84.216110272766699</v>
      </c>
      <c r="DT61" s="117" t="str">
        <f t="shared" si="100"/>
        <v/>
      </c>
      <c r="DU61" s="118">
        <f t="shared" si="101"/>
        <v>98.571432142857148</v>
      </c>
      <c r="DV61" s="21" t="str">
        <f t="shared" si="102"/>
        <v>ANDIVISION  S.A.S</v>
      </c>
      <c r="DW61" s="21" t="str">
        <f t="shared" si="53"/>
        <v/>
      </c>
      <c r="DX61" s="119" t="str">
        <f t="shared" si="54"/>
        <v>ANDIVISION  S.A.S</v>
      </c>
      <c r="DY61" s="120">
        <f t="shared" si="103"/>
        <v>4998000</v>
      </c>
      <c r="DZ61" s="120" t="str">
        <f t="shared" si="52"/>
        <v/>
      </c>
      <c r="EA61" s="120">
        <f t="shared" si="104"/>
        <v>4998000</v>
      </c>
    </row>
    <row r="62" spans="1:132" ht="21" hidden="1" x14ac:dyDescent="0.15">
      <c r="A62" s="143">
        <v>52</v>
      </c>
      <c r="B62" s="144" t="s">
        <v>216</v>
      </c>
      <c r="C62" s="144" t="s">
        <v>217</v>
      </c>
      <c r="D62" s="144" t="s">
        <v>217</v>
      </c>
      <c r="E62" s="168" t="s">
        <v>228</v>
      </c>
      <c r="F62" s="144">
        <v>3</v>
      </c>
      <c r="G62" s="155">
        <v>118300678.64999999</v>
      </c>
      <c r="H62" s="157" t="s">
        <v>141</v>
      </c>
      <c r="I62" s="158" t="s">
        <v>141</v>
      </c>
      <c r="J62" s="158">
        <v>88803750</v>
      </c>
      <c r="K62" s="157">
        <v>118291950</v>
      </c>
      <c r="L62" s="157">
        <v>47855264.519999996</v>
      </c>
      <c r="M62" s="157" t="s">
        <v>141</v>
      </c>
      <c r="N62" s="157">
        <v>94290000.000000015</v>
      </c>
      <c r="O62" s="157">
        <v>106470609</v>
      </c>
      <c r="P62" s="157">
        <v>127170540</v>
      </c>
      <c r="Q62" s="97"/>
      <c r="R62" s="84" t="s">
        <v>111</v>
      </c>
      <c r="S62" s="84" t="s">
        <v>111</v>
      </c>
      <c r="T62" s="84" t="s">
        <v>115</v>
      </c>
      <c r="U62" s="84" t="s">
        <v>111</v>
      </c>
      <c r="V62" s="84" t="s">
        <v>111</v>
      </c>
      <c r="W62" s="84" t="s">
        <v>111</v>
      </c>
      <c r="X62" s="84" t="s">
        <v>111</v>
      </c>
      <c r="Y62" s="84" t="s">
        <v>111</v>
      </c>
      <c r="Z62" s="84" t="s">
        <v>115</v>
      </c>
      <c r="AA62" s="85" t="s">
        <v>111</v>
      </c>
      <c r="AB62" s="85" t="s">
        <v>111</v>
      </c>
      <c r="AC62" s="85" t="s">
        <v>115</v>
      </c>
      <c r="AD62" s="85" t="s">
        <v>111</v>
      </c>
      <c r="AE62" s="85" t="s">
        <v>111</v>
      </c>
      <c r="AF62" s="85" t="s">
        <v>111</v>
      </c>
      <c r="AG62" s="85" t="s">
        <v>111</v>
      </c>
      <c r="AH62" s="85" t="s">
        <v>111</v>
      </c>
      <c r="AI62" s="85" t="s">
        <v>111</v>
      </c>
      <c r="AJ62" s="86" t="s">
        <v>111</v>
      </c>
      <c r="AK62" s="86" t="s">
        <v>111</v>
      </c>
      <c r="AL62" s="86" t="s">
        <v>111</v>
      </c>
      <c r="AM62" s="86" t="s">
        <v>111</v>
      </c>
      <c r="AN62" s="86" t="s">
        <v>111</v>
      </c>
      <c r="AO62" s="86" t="s">
        <v>111</v>
      </c>
      <c r="AP62" s="86" t="s">
        <v>111</v>
      </c>
      <c r="AQ62" s="86" t="s">
        <v>111</v>
      </c>
      <c r="AR62" s="86" t="s">
        <v>111</v>
      </c>
      <c r="AS62" s="90"/>
      <c r="AT62" s="91" t="str">
        <f t="shared" si="55"/>
        <v>CUMPLE</v>
      </c>
      <c r="AU62" s="91" t="str">
        <f t="shared" si="56"/>
        <v>CUMPLE</v>
      </c>
      <c r="AV62" s="91" t="str">
        <f t="shared" si="57"/>
        <v>NO CUMPLE</v>
      </c>
      <c r="AW62" s="91" t="str">
        <f t="shared" si="58"/>
        <v>CUMPLE</v>
      </c>
      <c r="AX62" s="91" t="str">
        <f t="shared" si="59"/>
        <v>CUMPLE</v>
      </c>
      <c r="AY62" s="91" t="str">
        <f t="shared" si="60"/>
        <v>CUMPLE</v>
      </c>
      <c r="AZ62" s="91" t="str">
        <f t="shared" si="61"/>
        <v>CUMPLE</v>
      </c>
      <c r="BA62" s="91" t="str">
        <f t="shared" si="62"/>
        <v>CUMPLE</v>
      </c>
      <c r="BB62" s="91" t="str">
        <f t="shared" si="63"/>
        <v>NO CUMPLE</v>
      </c>
      <c r="BC62" s="94"/>
      <c r="BD62" s="79" t="s">
        <v>141</v>
      </c>
      <c r="BE62" s="79" t="s">
        <v>141</v>
      </c>
      <c r="BF62" s="79" t="s">
        <v>115</v>
      </c>
      <c r="BG62" s="79" t="s">
        <v>111</v>
      </c>
      <c r="BH62" s="79" t="s">
        <v>111</v>
      </c>
      <c r="BI62" s="79" t="s">
        <v>141</v>
      </c>
      <c r="BJ62" s="79" t="s">
        <v>111</v>
      </c>
      <c r="BK62" s="79" t="s">
        <v>111</v>
      </c>
      <c r="BL62" s="79" t="s">
        <v>111</v>
      </c>
      <c r="BM62" s="95"/>
      <c r="BN62" s="148" t="s">
        <v>141</v>
      </c>
      <c r="BO62" s="148" t="s">
        <v>141</v>
      </c>
      <c r="BP62" s="153" t="s">
        <v>115</v>
      </c>
      <c r="BQ62" s="154" t="s">
        <v>111</v>
      </c>
      <c r="BR62" s="153" t="s">
        <v>115</v>
      </c>
      <c r="BS62" s="148" t="s">
        <v>141</v>
      </c>
      <c r="BT62" s="153" t="s">
        <v>115</v>
      </c>
      <c r="BU62" s="153" t="s">
        <v>115</v>
      </c>
      <c r="BV62" s="153" t="s">
        <v>115</v>
      </c>
      <c r="BW62" s="94"/>
      <c r="BX62" s="111" t="str">
        <f t="shared" si="64"/>
        <v/>
      </c>
      <c r="BY62" s="111" t="str">
        <f t="shared" si="65"/>
        <v/>
      </c>
      <c r="BZ62" s="111" t="str">
        <f t="shared" si="66"/>
        <v/>
      </c>
      <c r="CA62" s="111">
        <f t="shared" si="67"/>
        <v>118291950</v>
      </c>
      <c r="CB62" s="111" t="str">
        <f t="shared" si="68"/>
        <v/>
      </c>
      <c r="CC62" s="111" t="str">
        <f t="shared" si="69"/>
        <v/>
      </c>
      <c r="CD62" s="111" t="str">
        <f t="shared" si="70"/>
        <v/>
      </c>
      <c r="CE62" s="111" t="str">
        <f t="shared" si="71"/>
        <v/>
      </c>
      <c r="CF62" s="111" t="str">
        <f t="shared" si="72"/>
        <v/>
      </c>
      <c r="CG62" s="113">
        <f t="shared" si="73"/>
        <v>118291950</v>
      </c>
      <c r="CH62" s="75"/>
      <c r="CI62" s="75"/>
      <c r="CJ62" s="75">
        <v>36</v>
      </c>
      <c r="CK62" s="75">
        <v>60</v>
      </c>
      <c r="CL62" s="75"/>
      <c r="CM62" s="75"/>
      <c r="CN62" s="75">
        <v>24</v>
      </c>
      <c r="CO62" s="75">
        <v>61</v>
      </c>
      <c r="CP62" s="75">
        <v>36</v>
      </c>
      <c r="CQ62" s="95"/>
      <c r="CR62" s="75">
        <f t="shared" si="74"/>
        <v>0</v>
      </c>
      <c r="CS62" s="75">
        <f t="shared" si="75"/>
        <v>0</v>
      </c>
      <c r="CT62" s="75">
        <f t="shared" si="76"/>
        <v>20</v>
      </c>
      <c r="CU62" s="75">
        <f t="shared" si="77"/>
        <v>55</v>
      </c>
      <c r="CV62" s="75">
        <f t="shared" si="78"/>
        <v>0</v>
      </c>
      <c r="CW62" s="75">
        <f t="shared" si="79"/>
        <v>0</v>
      </c>
      <c r="CX62" s="75">
        <f t="shared" si="80"/>
        <v>0</v>
      </c>
      <c r="CY62" s="75">
        <f t="shared" si="81"/>
        <v>55</v>
      </c>
      <c r="CZ62" s="75">
        <f t="shared" si="82"/>
        <v>20</v>
      </c>
      <c r="DA62" s="95"/>
      <c r="DB62" s="115" t="str">
        <f t="shared" si="83"/>
        <v/>
      </c>
      <c r="DC62" s="115" t="str">
        <f t="shared" si="84"/>
        <v/>
      </c>
      <c r="DD62" s="115" t="str">
        <f t="shared" si="85"/>
        <v/>
      </c>
      <c r="DE62" s="115">
        <f t="shared" si="86"/>
        <v>45</v>
      </c>
      <c r="DF62" s="115" t="str">
        <f t="shared" si="87"/>
        <v/>
      </c>
      <c r="DG62" s="115" t="str">
        <f t="shared" si="88"/>
        <v/>
      </c>
      <c r="DH62" s="115" t="str">
        <f t="shared" si="89"/>
        <v/>
      </c>
      <c r="DI62" s="115" t="str">
        <f t="shared" si="90"/>
        <v/>
      </c>
      <c r="DJ62" s="115" t="str">
        <f t="shared" si="91"/>
        <v/>
      </c>
      <c r="DK62" s="117"/>
      <c r="DL62" s="117" t="str">
        <f t="shared" si="92"/>
        <v/>
      </c>
      <c r="DM62" s="117" t="str">
        <f t="shared" si="93"/>
        <v/>
      </c>
      <c r="DN62" s="117" t="str">
        <f t="shared" si="94"/>
        <v/>
      </c>
      <c r="DO62" s="117">
        <f t="shared" si="95"/>
        <v>100</v>
      </c>
      <c r="DP62" s="117" t="str">
        <f t="shared" si="96"/>
        <v/>
      </c>
      <c r="DQ62" s="117" t="str">
        <f t="shared" si="97"/>
        <v/>
      </c>
      <c r="DR62" s="167" t="str">
        <f t="shared" si="98"/>
        <v/>
      </c>
      <c r="DS62" s="117" t="str">
        <f t="shared" si="99"/>
        <v/>
      </c>
      <c r="DT62" s="117" t="str">
        <f t="shared" si="100"/>
        <v/>
      </c>
      <c r="DU62" s="118">
        <f t="shared" si="101"/>
        <v>100</v>
      </c>
      <c r="DV62" s="21" t="str">
        <f t="shared" si="102"/>
        <v>MAICROTEL S.A.S</v>
      </c>
      <c r="DW62" s="21" t="str">
        <f t="shared" si="53"/>
        <v/>
      </c>
      <c r="DX62" s="119" t="str">
        <f t="shared" si="54"/>
        <v>MAICROTEL S.A.S</v>
      </c>
      <c r="DY62" s="120">
        <f t="shared" si="103"/>
        <v>118291950</v>
      </c>
      <c r="DZ62" s="120" t="str">
        <f t="shared" si="52"/>
        <v/>
      </c>
      <c r="EA62" s="120">
        <f t="shared" si="104"/>
        <v>118291950</v>
      </c>
      <c r="EB62" s="121"/>
    </row>
    <row r="63" spans="1:132" ht="21" hidden="1" x14ac:dyDescent="0.15">
      <c r="A63" s="143">
        <v>53</v>
      </c>
      <c r="B63" s="144" t="s">
        <v>216</v>
      </c>
      <c r="C63" s="144" t="s">
        <v>217</v>
      </c>
      <c r="D63" s="144" t="s">
        <v>217</v>
      </c>
      <c r="E63" s="168" t="s">
        <v>229</v>
      </c>
      <c r="F63" s="144">
        <v>3</v>
      </c>
      <c r="G63" s="155">
        <v>61042448.25</v>
      </c>
      <c r="H63" s="158" t="s">
        <v>141</v>
      </c>
      <c r="I63" s="158" t="s">
        <v>141</v>
      </c>
      <c r="J63" s="158">
        <v>67044600</v>
      </c>
      <c r="K63" s="157">
        <v>60690000</v>
      </c>
      <c r="L63" s="157">
        <v>32500557.223749999</v>
      </c>
      <c r="M63" s="157" t="s">
        <v>141</v>
      </c>
      <c r="N63" s="157">
        <v>57090000</v>
      </c>
      <c r="O63" s="157">
        <v>54938201.640000001</v>
      </c>
      <c r="P63" s="74" t="s">
        <v>141</v>
      </c>
      <c r="Q63" s="96"/>
      <c r="R63" s="84" t="s">
        <v>111</v>
      </c>
      <c r="S63" s="84" t="s">
        <v>111</v>
      </c>
      <c r="T63" s="84" t="s">
        <v>115</v>
      </c>
      <c r="U63" s="84" t="s">
        <v>111</v>
      </c>
      <c r="V63" s="84" t="s">
        <v>111</v>
      </c>
      <c r="W63" s="84" t="s">
        <v>111</v>
      </c>
      <c r="X63" s="84" t="s">
        <v>111</v>
      </c>
      <c r="Y63" s="84" t="s">
        <v>111</v>
      </c>
      <c r="Z63" s="84" t="s">
        <v>115</v>
      </c>
      <c r="AA63" s="85" t="s">
        <v>111</v>
      </c>
      <c r="AB63" s="85" t="s">
        <v>111</v>
      </c>
      <c r="AC63" s="85" t="s">
        <v>115</v>
      </c>
      <c r="AD63" s="85" t="s">
        <v>111</v>
      </c>
      <c r="AE63" s="85" t="s">
        <v>111</v>
      </c>
      <c r="AF63" s="85" t="s">
        <v>111</v>
      </c>
      <c r="AG63" s="85" t="s">
        <v>111</v>
      </c>
      <c r="AH63" s="85" t="s">
        <v>111</v>
      </c>
      <c r="AI63" s="85" t="s">
        <v>111</v>
      </c>
      <c r="AJ63" s="86" t="s">
        <v>111</v>
      </c>
      <c r="AK63" s="86" t="s">
        <v>111</v>
      </c>
      <c r="AL63" s="86" t="s">
        <v>111</v>
      </c>
      <c r="AM63" s="86" t="s">
        <v>111</v>
      </c>
      <c r="AN63" s="86" t="s">
        <v>111</v>
      </c>
      <c r="AO63" s="86" t="s">
        <v>111</v>
      </c>
      <c r="AP63" s="86" t="s">
        <v>111</v>
      </c>
      <c r="AQ63" s="86" t="s">
        <v>111</v>
      </c>
      <c r="AR63" s="86" t="s">
        <v>111</v>
      </c>
      <c r="AS63" s="90"/>
      <c r="AT63" s="91" t="str">
        <f t="shared" si="55"/>
        <v>CUMPLE</v>
      </c>
      <c r="AU63" s="91" t="str">
        <f t="shared" si="56"/>
        <v>CUMPLE</v>
      </c>
      <c r="AV63" s="91" t="str">
        <f t="shared" si="57"/>
        <v>NO CUMPLE</v>
      </c>
      <c r="AW63" s="91" t="str">
        <f t="shared" si="58"/>
        <v>CUMPLE</v>
      </c>
      <c r="AX63" s="91" t="str">
        <f t="shared" si="59"/>
        <v>CUMPLE</v>
      </c>
      <c r="AY63" s="91" t="str">
        <f t="shared" si="60"/>
        <v>CUMPLE</v>
      </c>
      <c r="AZ63" s="91" t="str">
        <f t="shared" si="61"/>
        <v>CUMPLE</v>
      </c>
      <c r="BA63" s="91" t="str">
        <f t="shared" si="62"/>
        <v>CUMPLE</v>
      </c>
      <c r="BB63" s="91" t="str">
        <f t="shared" si="63"/>
        <v>NO CUMPLE</v>
      </c>
      <c r="BC63" s="94"/>
      <c r="BD63" s="79" t="s">
        <v>141</v>
      </c>
      <c r="BE63" s="79" t="s">
        <v>141</v>
      </c>
      <c r="BF63" s="79" t="s">
        <v>115</v>
      </c>
      <c r="BG63" s="79" t="s">
        <v>111</v>
      </c>
      <c r="BH63" s="79" t="s">
        <v>111</v>
      </c>
      <c r="BI63" s="79" t="s">
        <v>141</v>
      </c>
      <c r="BJ63" s="79" t="s">
        <v>111</v>
      </c>
      <c r="BK63" s="79" t="s">
        <v>111</v>
      </c>
      <c r="BL63" s="79" t="s">
        <v>141</v>
      </c>
      <c r="BM63" s="95"/>
      <c r="BN63" s="148" t="s">
        <v>141</v>
      </c>
      <c r="BO63" s="148" t="s">
        <v>141</v>
      </c>
      <c r="BP63" s="153" t="s">
        <v>115</v>
      </c>
      <c r="BQ63" s="154" t="s">
        <v>111</v>
      </c>
      <c r="BR63" s="153" t="s">
        <v>115</v>
      </c>
      <c r="BS63" s="148" t="s">
        <v>141</v>
      </c>
      <c r="BT63" s="153" t="s">
        <v>115</v>
      </c>
      <c r="BU63" s="153" t="s">
        <v>115</v>
      </c>
      <c r="BV63" s="148" t="s">
        <v>141</v>
      </c>
      <c r="BW63" s="94"/>
      <c r="BX63" s="111" t="str">
        <f t="shared" si="64"/>
        <v/>
      </c>
      <c r="BY63" s="111" t="str">
        <f t="shared" si="65"/>
        <v/>
      </c>
      <c r="BZ63" s="111" t="str">
        <f t="shared" si="66"/>
        <v/>
      </c>
      <c r="CA63" s="111">
        <f t="shared" si="67"/>
        <v>60690000</v>
      </c>
      <c r="CB63" s="111" t="str">
        <f t="shared" si="68"/>
        <v/>
      </c>
      <c r="CC63" s="111" t="str">
        <f t="shared" si="69"/>
        <v/>
      </c>
      <c r="CD63" s="111" t="str">
        <f t="shared" si="70"/>
        <v/>
      </c>
      <c r="CE63" s="111" t="str">
        <f t="shared" si="71"/>
        <v/>
      </c>
      <c r="CF63" s="111" t="str">
        <f t="shared" si="72"/>
        <v/>
      </c>
      <c r="CG63" s="113">
        <f t="shared" si="73"/>
        <v>60690000</v>
      </c>
      <c r="CH63" s="75"/>
      <c r="CI63" s="75"/>
      <c r="CJ63" s="75">
        <v>36</v>
      </c>
      <c r="CK63" s="75">
        <v>60</v>
      </c>
      <c r="CL63" s="75"/>
      <c r="CM63" s="75">
        <v>61</v>
      </c>
      <c r="CN63" s="75">
        <v>24</v>
      </c>
      <c r="CO63" s="75">
        <v>61</v>
      </c>
      <c r="CP63" s="75"/>
      <c r="CQ63" s="95"/>
      <c r="CR63" s="75">
        <f t="shared" si="74"/>
        <v>0</v>
      </c>
      <c r="CS63" s="75">
        <f t="shared" si="75"/>
        <v>0</v>
      </c>
      <c r="CT63" s="75">
        <f t="shared" si="76"/>
        <v>20</v>
      </c>
      <c r="CU63" s="75">
        <f t="shared" si="77"/>
        <v>55</v>
      </c>
      <c r="CV63" s="75">
        <f t="shared" si="78"/>
        <v>0</v>
      </c>
      <c r="CW63" s="75">
        <f t="shared" si="79"/>
        <v>55</v>
      </c>
      <c r="CX63" s="75">
        <f t="shared" si="80"/>
        <v>0</v>
      </c>
      <c r="CY63" s="75">
        <f t="shared" si="81"/>
        <v>55</v>
      </c>
      <c r="CZ63" s="75">
        <f t="shared" si="82"/>
        <v>0</v>
      </c>
      <c r="DA63" s="95"/>
      <c r="DB63" s="115" t="str">
        <f t="shared" si="83"/>
        <v/>
      </c>
      <c r="DC63" s="115" t="str">
        <f t="shared" si="84"/>
        <v/>
      </c>
      <c r="DD63" s="115" t="str">
        <f t="shared" si="85"/>
        <v/>
      </c>
      <c r="DE63" s="115">
        <f t="shared" si="86"/>
        <v>45</v>
      </c>
      <c r="DF63" s="115" t="str">
        <f t="shared" si="87"/>
        <v/>
      </c>
      <c r="DG63" s="115" t="str">
        <f t="shared" si="88"/>
        <v/>
      </c>
      <c r="DH63" s="115" t="str">
        <f t="shared" si="89"/>
        <v/>
      </c>
      <c r="DI63" s="115" t="str">
        <f t="shared" si="90"/>
        <v/>
      </c>
      <c r="DJ63" s="115" t="str">
        <f t="shared" si="91"/>
        <v/>
      </c>
      <c r="DK63" s="117"/>
      <c r="DL63" s="117" t="str">
        <f t="shared" si="92"/>
        <v/>
      </c>
      <c r="DM63" s="117" t="str">
        <f t="shared" si="93"/>
        <v/>
      </c>
      <c r="DN63" s="117" t="str">
        <f t="shared" si="94"/>
        <v/>
      </c>
      <c r="DO63" s="117">
        <f t="shared" si="95"/>
        <v>100</v>
      </c>
      <c r="DP63" s="117" t="str">
        <f t="shared" si="96"/>
        <v/>
      </c>
      <c r="DQ63" s="117" t="str">
        <f t="shared" si="97"/>
        <v/>
      </c>
      <c r="DR63" s="167" t="str">
        <f t="shared" si="98"/>
        <v/>
      </c>
      <c r="DS63" s="117" t="str">
        <f t="shared" si="99"/>
        <v/>
      </c>
      <c r="DT63" s="117" t="str">
        <f t="shared" si="100"/>
        <v/>
      </c>
      <c r="DU63" s="118">
        <f t="shared" si="101"/>
        <v>100</v>
      </c>
      <c r="DV63" s="21" t="str">
        <f t="shared" si="102"/>
        <v>MAICROTEL S.A.S</v>
      </c>
      <c r="DW63" s="21" t="str">
        <f t="shared" si="53"/>
        <v/>
      </c>
      <c r="DX63" s="119" t="str">
        <f t="shared" si="54"/>
        <v>MAICROTEL S.A.S</v>
      </c>
      <c r="DY63" s="120">
        <f t="shared" si="103"/>
        <v>60690000</v>
      </c>
      <c r="DZ63" s="120" t="str">
        <f t="shared" si="52"/>
        <v/>
      </c>
      <c r="EA63" s="120">
        <f t="shared" si="104"/>
        <v>60690000</v>
      </c>
      <c r="EB63" s="121"/>
    </row>
    <row r="64" spans="1:132" ht="21" hidden="1" x14ac:dyDescent="0.15">
      <c r="A64" s="143">
        <v>54</v>
      </c>
      <c r="B64" s="144" t="s">
        <v>216</v>
      </c>
      <c r="C64" s="144" t="s">
        <v>217</v>
      </c>
      <c r="D64" s="144" t="s">
        <v>217</v>
      </c>
      <c r="E64" s="144" t="s">
        <v>230</v>
      </c>
      <c r="F64" s="144">
        <v>7</v>
      </c>
      <c r="G64" s="155">
        <v>33924683.030000001</v>
      </c>
      <c r="H64" s="157" t="s">
        <v>141</v>
      </c>
      <c r="I64" s="158" t="s">
        <v>141</v>
      </c>
      <c r="J64" s="158">
        <v>31087560</v>
      </c>
      <c r="K64" s="157">
        <v>25545336.109999999</v>
      </c>
      <c r="L64" s="157">
        <v>18950750</v>
      </c>
      <c r="M64" s="157" t="s">
        <v>141</v>
      </c>
      <c r="N64" s="157">
        <v>33565000</v>
      </c>
      <c r="O64" s="157">
        <v>30532215.560000002</v>
      </c>
      <c r="P64" s="157">
        <v>54436550</v>
      </c>
      <c r="Q64" s="96"/>
      <c r="R64" s="84" t="s">
        <v>111</v>
      </c>
      <c r="S64" s="84" t="s">
        <v>111</v>
      </c>
      <c r="T64" s="84" t="s">
        <v>115</v>
      </c>
      <c r="U64" s="84" t="s">
        <v>111</v>
      </c>
      <c r="V64" s="84" t="s">
        <v>111</v>
      </c>
      <c r="W64" s="84" t="s">
        <v>111</v>
      </c>
      <c r="X64" s="84" t="s">
        <v>111</v>
      </c>
      <c r="Y64" s="84" t="s">
        <v>111</v>
      </c>
      <c r="Z64" s="84" t="s">
        <v>115</v>
      </c>
      <c r="AA64" s="85" t="s">
        <v>111</v>
      </c>
      <c r="AB64" s="85" t="s">
        <v>111</v>
      </c>
      <c r="AC64" s="85" t="s">
        <v>115</v>
      </c>
      <c r="AD64" s="85" t="s">
        <v>111</v>
      </c>
      <c r="AE64" s="85" t="s">
        <v>111</v>
      </c>
      <c r="AF64" s="85" t="s">
        <v>111</v>
      </c>
      <c r="AG64" s="85" t="s">
        <v>111</v>
      </c>
      <c r="AH64" s="85" t="s">
        <v>111</v>
      </c>
      <c r="AI64" s="85" t="s">
        <v>111</v>
      </c>
      <c r="AJ64" s="86" t="s">
        <v>111</v>
      </c>
      <c r="AK64" s="86" t="s">
        <v>111</v>
      </c>
      <c r="AL64" s="86" t="s">
        <v>111</v>
      </c>
      <c r="AM64" s="86" t="s">
        <v>111</v>
      </c>
      <c r="AN64" s="86" t="s">
        <v>111</v>
      </c>
      <c r="AO64" s="86" t="s">
        <v>111</v>
      </c>
      <c r="AP64" s="86" t="s">
        <v>111</v>
      </c>
      <c r="AQ64" s="86" t="s">
        <v>111</v>
      </c>
      <c r="AR64" s="86" t="s">
        <v>111</v>
      </c>
      <c r="AS64" s="90"/>
      <c r="AT64" s="91" t="str">
        <f t="shared" si="55"/>
        <v>CUMPLE</v>
      </c>
      <c r="AU64" s="91" t="str">
        <f t="shared" si="56"/>
        <v>CUMPLE</v>
      </c>
      <c r="AV64" s="91" t="str">
        <f t="shared" si="57"/>
        <v>NO CUMPLE</v>
      </c>
      <c r="AW64" s="91" t="str">
        <f t="shared" si="58"/>
        <v>CUMPLE</v>
      </c>
      <c r="AX64" s="91" t="str">
        <f t="shared" si="59"/>
        <v>CUMPLE</v>
      </c>
      <c r="AY64" s="91" t="str">
        <f t="shared" si="60"/>
        <v>CUMPLE</v>
      </c>
      <c r="AZ64" s="91" t="str">
        <f t="shared" si="61"/>
        <v>CUMPLE</v>
      </c>
      <c r="BA64" s="91" t="str">
        <f t="shared" si="62"/>
        <v>CUMPLE</v>
      </c>
      <c r="BB64" s="91" t="str">
        <f t="shared" si="63"/>
        <v>NO CUMPLE</v>
      </c>
      <c r="BC64" s="94"/>
      <c r="BD64" s="79" t="s">
        <v>141</v>
      </c>
      <c r="BE64" s="79" t="s">
        <v>141</v>
      </c>
      <c r="BF64" s="79" t="s">
        <v>115</v>
      </c>
      <c r="BG64" s="79" t="s">
        <v>111</v>
      </c>
      <c r="BH64" s="79" t="s">
        <v>111</v>
      </c>
      <c r="BI64" s="79" t="s">
        <v>141</v>
      </c>
      <c r="BJ64" s="79" t="s">
        <v>111</v>
      </c>
      <c r="BK64" s="79" t="s">
        <v>111</v>
      </c>
      <c r="BL64" s="79" t="s">
        <v>111</v>
      </c>
      <c r="BM64" s="95"/>
      <c r="BN64" s="148" t="s">
        <v>141</v>
      </c>
      <c r="BO64" s="148" t="s">
        <v>141</v>
      </c>
      <c r="BP64" s="153" t="s">
        <v>115</v>
      </c>
      <c r="BQ64" s="154" t="s">
        <v>111</v>
      </c>
      <c r="BR64" s="154" t="s">
        <v>111</v>
      </c>
      <c r="BS64" s="148" t="s">
        <v>141</v>
      </c>
      <c r="BT64" s="153" t="s">
        <v>115</v>
      </c>
      <c r="BU64" s="153" t="s">
        <v>115</v>
      </c>
      <c r="BV64" s="153" t="s">
        <v>115</v>
      </c>
      <c r="BW64" s="94"/>
      <c r="BX64" s="111" t="str">
        <f t="shared" si="64"/>
        <v/>
      </c>
      <c r="BY64" s="111" t="str">
        <f t="shared" si="65"/>
        <v/>
      </c>
      <c r="BZ64" s="111" t="str">
        <f t="shared" si="66"/>
        <v/>
      </c>
      <c r="CA64" s="111">
        <f t="shared" si="67"/>
        <v>25545336.109999999</v>
      </c>
      <c r="CB64" s="111">
        <f t="shared" si="68"/>
        <v>18950750</v>
      </c>
      <c r="CC64" s="111" t="str">
        <f t="shared" si="69"/>
        <v/>
      </c>
      <c r="CD64" s="111" t="str">
        <f t="shared" si="70"/>
        <v/>
      </c>
      <c r="CE64" s="111" t="str">
        <f t="shared" si="71"/>
        <v/>
      </c>
      <c r="CF64" s="111" t="str">
        <f t="shared" si="72"/>
        <v/>
      </c>
      <c r="CG64" s="113">
        <f t="shared" si="73"/>
        <v>18950750</v>
      </c>
      <c r="CH64" s="75"/>
      <c r="CI64" s="75"/>
      <c r="CJ64" s="75">
        <v>36</v>
      </c>
      <c r="CK64" s="75">
        <v>36</v>
      </c>
      <c r="CL64" s="75"/>
      <c r="CM64" s="75"/>
      <c r="CN64" s="75">
        <v>24</v>
      </c>
      <c r="CO64" s="75">
        <v>61</v>
      </c>
      <c r="CP64" s="75">
        <v>24</v>
      </c>
      <c r="CQ64" s="95"/>
      <c r="CR64" s="75">
        <f t="shared" si="74"/>
        <v>0</v>
      </c>
      <c r="CS64" s="75">
        <f t="shared" si="75"/>
        <v>0</v>
      </c>
      <c r="CT64" s="75">
        <f t="shared" si="76"/>
        <v>20</v>
      </c>
      <c r="CU64" s="75">
        <f t="shared" si="77"/>
        <v>20</v>
      </c>
      <c r="CV64" s="75">
        <f t="shared" si="78"/>
        <v>0</v>
      </c>
      <c r="CW64" s="75">
        <f t="shared" si="79"/>
        <v>0</v>
      </c>
      <c r="CX64" s="75">
        <f t="shared" si="80"/>
        <v>0</v>
      </c>
      <c r="CY64" s="75">
        <f t="shared" si="81"/>
        <v>55</v>
      </c>
      <c r="CZ64" s="75">
        <f t="shared" si="82"/>
        <v>0</v>
      </c>
      <c r="DA64" s="95"/>
      <c r="DB64" s="115" t="str">
        <f t="shared" si="83"/>
        <v/>
      </c>
      <c r="DC64" s="115" t="str">
        <f t="shared" si="84"/>
        <v/>
      </c>
      <c r="DD64" s="115" t="str">
        <f t="shared" si="85"/>
        <v/>
      </c>
      <c r="DE64" s="115">
        <f t="shared" si="86"/>
        <v>33.383148545309943</v>
      </c>
      <c r="DF64" s="115">
        <f t="shared" si="87"/>
        <v>45</v>
      </c>
      <c r="DG64" s="115" t="str">
        <f t="shared" si="88"/>
        <v/>
      </c>
      <c r="DH64" s="115" t="str">
        <f t="shared" si="89"/>
        <v/>
      </c>
      <c r="DI64" s="115" t="str">
        <f t="shared" si="90"/>
        <v/>
      </c>
      <c r="DJ64" s="115" t="str">
        <f t="shared" si="91"/>
        <v/>
      </c>
      <c r="DK64" s="117"/>
      <c r="DL64" s="117" t="str">
        <f t="shared" si="92"/>
        <v/>
      </c>
      <c r="DM64" s="117" t="str">
        <f t="shared" si="93"/>
        <v/>
      </c>
      <c r="DN64" s="117" t="str">
        <f t="shared" si="94"/>
        <v/>
      </c>
      <c r="DO64" s="167">
        <f t="shared" si="95"/>
        <v>53.383148545309943</v>
      </c>
      <c r="DP64" s="117">
        <f t="shared" si="96"/>
        <v>45</v>
      </c>
      <c r="DQ64" s="117" t="str">
        <f t="shared" si="97"/>
        <v/>
      </c>
      <c r="DR64" s="117" t="str">
        <f t="shared" si="98"/>
        <v/>
      </c>
      <c r="DS64" s="117" t="str">
        <f t="shared" si="99"/>
        <v/>
      </c>
      <c r="DT64" s="117" t="str">
        <f t="shared" si="100"/>
        <v/>
      </c>
      <c r="DU64" s="118">
        <f t="shared" si="101"/>
        <v>53.383148545309943</v>
      </c>
      <c r="DV64" s="21" t="str">
        <f t="shared" si="102"/>
        <v>MAICROTEL S.A.S</v>
      </c>
      <c r="DW64" s="21" t="str">
        <f t="shared" si="53"/>
        <v/>
      </c>
      <c r="DX64" s="119" t="str">
        <f t="shared" si="54"/>
        <v>MAICROTEL S.A.S</v>
      </c>
      <c r="DY64" s="120">
        <f t="shared" si="103"/>
        <v>25545336.109999999</v>
      </c>
      <c r="DZ64" s="120" t="str">
        <f t="shared" si="52"/>
        <v/>
      </c>
      <c r="EA64" s="120">
        <f t="shared" si="104"/>
        <v>25545336.109999999</v>
      </c>
      <c r="EB64" s="121"/>
    </row>
    <row r="65" spans="1:132" ht="21" hidden="1" x14ac:dyDescent="0.15">
      <c r="A65" s="143">
        <v>55</v>
      </c>
      <c r="B65" s="144" t="s">
        <v>216</v>
      </c>
      <c r="C65" s="144" t="s">
        <v>217</v>
      </c>
      <c r="D65" s="144" t="s">
        <v>217</v>
      </c>
      <c r="E65" s="144" t="s">
        <v>231</v>
      </c>
      <c r="F65" s="144">
        <v>15</v>
      </c>
      <c r="G65" s="155">
        <v>62636935.200000003</v>
      </c>
      <c r="H65" s="158" t="s">
        <v>141</v>
      </c>
      <c r="I65" s="158" t="s">
        <v>141</v>
      </c>
      <c r="J65" s="158">
        <v>52354050</v>
      </c>
      <c r="K65" s="157">
        <v>52598005.950000003</v>
      </c>
      <c r="L65" s="157">
        <v>26551875</v>
      </c>
      <c r="M65" s="157">
        <v>47302500</v>
      </c>
      <c r="N65" s="157">
        <v>27405000</v>
      </c>
      <c r="O65" s="157">
        <v>56373245.25</v>
      </c>
      <c r="P65" s="74" t="s">
        <v>141</v>
      </c>
      <c r="Q65" s="96"/>
      <c r="R65" s="84" t="s">
        <v>111</v>
      </c>
      <c r="S65" s="84" t="s">
        <v>111</v>
      </c>
      <c r="T65" s="84" t="s">
        <v>115</v>
      </c>
      <c r="U65" s="84" t="s">
        <v>111</v>
      </c>
      <c r="V65" s="84" t="s">
        <v>111</v>
      </c>
      <c r="W65" s="84" t="s">
        <v>111</v>
      </c>
      <c r="X65" s="84" t="s">
        <v>111</v>
      </c>
      <c r="Y65" s="84" t="s">
        <v>111</v>
      </c>
      <c r="Z65" s="84" t="s">
        <v>115</v>
      </c>
      <c r="AA65" s="85" t="s">
        <v>111</v>
      </c>
      <c r="AB65" s="85" t="s">
        <v>111</v>
      </c>
      <c r="AC65" s="85" t="s">
        <v>115</v>
      </c>
      <c r="AD65" s="85" t="s">
        <v>111</v>
      </c>
      <c r="AE65" s="85" t="s">
        <v>111</v>
      </c>
      <c r="AF65" s="85" t="s">
        <v>111</v>
      </c>
      <c r="AG65" s="85" t="s">
        <v>111</v>
      </c>
      <c r="AH65" s="85" t="s">
        <v>111</v>
      </c>
      <c r="AI65" s="85" t="s">
        <v>111</v>
      </c>
      <c r="AJ65" s="86" t="s">
        <v>111</v>
      </c>
      <c r="AK65" s="86" t="s">
        <v>111</v>
      </c>
      <c r="AL65" s="86" t="s">
        <v>111</v>
      </c>
      <c r="AM65" s="86" t="s">
        <v>111</v>
      </c>
      <c r="AN65" s="86" t="s">
        <v>111</v>
      </c>
      <c r="AO65" s="86" t="s">
        <v>111</v>
      </c>
      <c r="AP65" s="86" t="s">
        <v>111</v>
      </c>
      <c r="AQ65" s="86" t="s">
        <v>111</v>
      </c>
      <c r="AR65" s="86" t="s">
        <v>111</v>
      </c>
      <c r="AS65" s="90"/>
      <c r="AT65" s="91" t="str">
        <f t="shared" si="55"/>
        <v>CUMPLE</v>
      </c>
      <c r="AU65" s="91" t="str">
        <f t="shared" si="56"/>
        <v>CUMPLE</v>
      </c>
      <c r="AV65" s="91" t="str">
        <f t="shared" si="57"/>
        <v>NO CUMPLE</v>
      </c>
      <c r="AW65" s="91" t="str">
        <f t="shared" si="58"/>
        <v>CUMPLE</v>
      </c>
      <c r="AX65" s="91" t="str">
        <f t="shared" si="59"/>
        <v>CUMPLE</v>
      </c>
      <c r="AY65" s="91" t="str">
        <f t="shared" si="60"/>
        <v>CUMPLE</v>
      </c>
      <c r="AZ65" s="91" t="str">
        <f t="shared" si="61"/>
        <v>CUMPLE</v>
      </c>
      <c r="BA65" s="91" t="str">
        <f t="shared" si="62"/>
        <v>CUMPLE</v>
      </c>
      <c r="BB65" s="91" t="str">
        <f t="shared" si="63"/>
        <v>NO CUMPLE</v>
      </c>
      <c r="BC65" s="94"/>
      <c r="BD65" s="79" t="s">
        <v>141</v>
      </c>
      <c r="BE65" s="79" t="s">
        <v>141</v>
      </c>
      <c r="BF65" s="79" t="s">
        <v>115</v>
      </c>
      <c r="BG65" s="79" t="s">
        <v>115</v>
      </c>
      <c r="BH65" s="79" t="s">
        <v>111</v>
      </c>
      <c r="BI65" s="79" t="s">
        <v>111</v>
      </c>
      <c r="BJ65" s="79" t="s">
        <v>111</v>
      </c>
      <c r="BK65" s="79" t="s">
        <v>115</v>
      </c>
      <c r="BL65" s="79" t="s">
        <v>141</v>
      </c>
      <c r="BM65" s="95"/>
      <c r="BN65" s="148" t="s">
        <v>141</v>
      </c>
      <c r="BO65" s="148" t="s">
        <v>141</v>
      </c>
      <c r="BP65" s="153" t="s">
        <v>115</v>
      </c>
      <c r="BQ65" s="148" t="s">
        <v>111</v>
      </c>
      <c r="BR65" s="148" t="s">
        <v>111</v>
      </c>
      <c r="BS65" s="148" t="s">
        <v>111</v>
      </c>
      <c r="BT65" s="148" t="s">
        <v>111</v>
      </c>
      <c r="BU65" s="153" t="s">
        <v>115</v>
      </c>
      <c r="BV65" s="148" t="s">
        <v>141</v>
      </c>
      <c r="BW65" s="94"/>
      <c r="BX65" s="111" t="str">
        <f t="shared" si="64"/>
        <v/>
      </c>
      <c r="BY65" s="111" t="str">
        <f t="shared" si="65"/>
        <v/>
      </c>
      <c r="BZ65" s="111" t="str">
        <f t="shared" si="66"/>
        <v/>
      </c>
      <c r="CA65" s="111" t="str">
        <f t="shared" si="67"/>
        <v/>
      </c>
      <c r="CB65" s="111">
        <f t="shared" si="68"/>
        <v>26551875</v>
      </c>
      <c r="CC65" s="111">
        <f t="shared" si="69"/>
        <v>47302500</v>
      </c>
      <c r="CD65" s="111">
        <f t="shared" si="70"/>
        <v>27405000</v>
      </c>
      <c r="CE65" s="111" t="str">
        <f t="shared" si="71"/>
        <v/>
      </c>
      <c r="CF65" s="111" t="str">
        <f t="shared" si="72"/>
        <v/>
      </c>
      <c r="CG65" s="113">
        <f t="shared" si="73"/>
        <v>26551875</v>
      </c>
      <c r="CH65" s="75"/>
      <c r="CI65" s="75"/>
      <c r="CJ65" s="75">
        <v>36</v>
      </c>
      <c r="CK65" s="75">
        <v>24</v>
      </c>
      <c r="CL65" s="75"/>
      <c r="CM65" s="75">
        <v>72</v>
      </c>
      <c r="CN65" s="75">
        <v>24</v>
      </c>
      <c r="CO65" s="75">
        <v>61</v>
      </c>
      <c r="CP65" s="75"/>
      <c r="CQ65" s="95"/>
      <c r="CR65" s="75">
        <f t="shared" si="74"/>
        <v>0</v>
      </c>
      <c r="CS65" s="75">
        <f t="shared" si="75"/>
        <v>0</v>
      </c>
      <c r="CT65" s="75">
        <f t="shared" si="76"/>
        <v>20</v>
      </c>
      <c r="CU65" s="75">
        <f t="shared" si="77"/>
        <v>0</v>
      </c>
      <c r="CV65" s="75">
        <f t="shared" si="78"/>
        <v>0</v>
      </c>
      <c r="CW65" s="75">
        <f t="shared" si="79"/>
        <v>55</v>
      </c>
      <c r="CX65" s="75">
        <f t="shared" si="80"/>
        <v>0</v>
      </c>
      <c r="CY65" s="75">
        <f t="shared" si="81"/>
        <v>55</v>
      </c>
      <c r="CZ65" s="75">
        <f t="shared" si="82"/>
        <v>0</v>
      </c>
      <c r="DA65" s="95"/>
      <c r="DB65" s="115" t="str">
        <f t="shared" si="83"/>
        <v/>
      </c>
      <c r="DC65" s="115" t="str">
        <f t="shared" si="84"/>
        <v/>
      </c>
      <c r="DD65" s="115" t="str">
        <f t="shared" si="85"/>
        <v/>
      </c>
      <c r="DE65" s="115" t="str">
        <f t="shared" si="86"/>
        <v/>
      </c>
      <c r="DF65" s="115">
        <f t="shared" si="87"/>
        <v>45</v>
      </c>
      <c r="DG65" s="115">
        <f t="shared" si="88"/>
        <v>25.259433962264151</v>
      </c>
      <c r="DH65" s="115">
        <f t="shared" si="89"/>
        <v>43.599137931034484</v>
      </c>
      <c r="DI65" s="115" t="str">
        <f t="shared" si="90"/>
        <v/>
      </c>
      <c r="DJ65" s="115" t="str">
        <f t="shared" si="91"/>
        <v/>
      </c>
      <c r="DK65" s="117"/>
      <c r="DL65" s="117" t="str">
        <f t="shared" si="92"/>
        <v/>
      </c>
      <c r="DM65" s="117" t="str">
        <f t="shared" si="93"/>
        <v/>
      </c>
      <c r="DN65" s="117" t="str">
        <f t="shared" si="94"/>
        <v/>
      </c>
      <c r="DO65" s="117" t="str">
        <f t="shared" si="95"/>
        <v/>
      </c>
      <c r="DP65" s="167">
        <f t="shared" si="96"/>
        <v>45</v>
      </c>
      <c r="DQ65" s="117">
        <f t="shared" si="97"/>
        <v>80.259433962264154</v>
      </c>
      <c r="DR65" s="117">
        <f t="shared" si="98"/>
        <v>43.599137931034484</v>
      </c>
      <c r="DS65" s="117" t="str">
        <f t="shared" si="99"/>
        <v/>
      </c>
      <c r="DT65" s="117" t="str">
        <f t="shared" si="100"/>
        <v/>
      </c>
      <c r="DU65" s="118">
        <f t="shared" si="101"/>
        <v>80.259433962264154</v>
      </c>
      <c r="DV65" s="21" t="str">
        <f t="shared" si="102"/>
        <v>OFIBOD S.A.S</v>
      </c>
      <c r="DW65" s="21" t="str">
        <f t="shared" si="53"/>
        <v/>
      </c>
      <c r="DX65" s="119" t="str">
        <f t="shared" si="54"/>
        <v>OFIBOD S.A.S</v>
      </c>
      <c r="DY65" s="120">
        <f t="shared" si="103"/>
        <v>47302500</v>
      </c>
      <c r="DZ65" s="120" t="str">
        <f t="shared" si="52"/>
        <v/>
      </c>
      <c r="EA65" s="120">
        <f t="shared" si="104"/>
        <v>47302500</v>
      </c>
      <c r="EB65" s="121"/>
    </row>
    <row r="66" spans="1:132" ht="21" hidden="1" x14ac:dyDescent="0.15">
      <c r="A66" s="143">
        <v>56</v>
      </c>
      <c r="B66" s="144" t="s">
        <v>216</v>
      </c>
      <c r="C66" s="144" t="s">
        <v>217</v>
      </c>
      <c r="D66" s="144" t="s">
        <v>217</v>
      </c>
      <c r="E66" s="144" t="s">
        <v>232</v>
      </c>
      <c r="F66" s="144">
        <v>1</v>
      </c>
      <c r="G66" s="155">
        <v>4092076.8</v>
      </c>
      <c r="H66" s="158" t="s">
        <v>141</v>
      </c>
      <c r="I66" s="158" t="s">
        <v>141</v>
      </c>
      <c r="J66" s="158">
        <v>4789750</v>
      </c>
      <c r="K66" s="157">
        <v>3060262.31</v>
      </c>
      <c r="L66" s="157">
        <v>4000000</v>
      </c>
      <c r="M66" s="157" t="s">
        <v>141</v>
      </c>
      <c r="N66" s="157">
        <v>4090000</v>
      </c>
      <c r="O66" s="157">
        <v>3682871.5</v>
      </c>
      <c r="P66" s="74" t="s">
        <v>141</v>
      </c>
      <c r="Q66" s="97"/>
      <c r="R66" s="84" t="s">
        <v>111</v>
      </c>
      <c r="S66" s="84" t="s">
        <v>111</v>
      </c>
      <c r="T66" s="84" t="s">
        <v>115</v>
      </c>
      <c r="U66" s="84" t="s">
        <v>111</v>
      </c>
      <c r="V66" s="84" t="s">
        <v>111</v>
      </c>
      <c r="W66" s="84" t="s">
        <v>111</v>
      </c>
      <c r="X66" s="84" t="s">
        <v>111</v>
      </c>
      <c r="Y66" s="84" t="s">
        <v>111</v>
      </c>
      <c r="Z66" s="84" t="s">
        <v>115</v>
      </c>
      <c r="AA66" s="85" t="s">
        <v>111</v>
      </c>
      <c r="AB66" s="85" t="s">
        <v>111</v>
      </c>
      <c r="AC66" s="85" t="s">
        <v>115</v>
      </c>
      <c r="AD66" s="85" t="s">
        <v>111</v>
      </c>
      <c r="AE66" s="85" t="s">
        <v>111</v>
      </c>
      <c r="AF66" s="85" t="s">
        <v>111</v>
      </c>
      <c r="AG66" s="85" t="s">
        <v>111</v>
      </c>
      <c r="AH66" s="85" t="s">
        <v>111</v>
      </c>
      <c r="AI66" s="85" t="s">
        <v>111</v>
      </c>
      <c r="AJ66" s="86" t="s">
        <v>111</v>
      </c>
      <c r="AK66" s="86" t="s">
        <v>111</v>
      </c>
      <c r="AL66" s="86" t="s">
        <v>111</v>
      </c>
      <c r="AM66" s="86" t="s">
        <v>111</v>
      </c>
      <c r="AN66" s="86" t="s">
        <v>111</v>
      </c>
      <c r="AO66" s="86" t="s">
        <v>111</v>
      </c>
      <c r="AP66" s="86" t="s">
        <v>111</v>
      </c>
      <c r="AQ66" s="86" t="s">
        <v>111</v>
      </c>
      <c r="AR66" s="86" t="s">
        <v>111</v>
      </c>
      <c r="AS66" s="90"/>
      <c r="AT66" s="91" t="str">
        <f t="shared" si="55"/>
        <v>CUMPLE</v>
      </c>
      <c r="AU66" s="91" t="str">
        <f t="shared" si="56"/>
        <v>CUMPLE</v>
      </c>
      <c r="AV66" s="91" t="str">
        <f t="shared" si="57"/>
        <v>NO CUMPLE</v>
      </c>
      <c r="AW66" s="91" t="str">
        <f t="shared" si="58"/>
        <v>CUMPLE</v>
      </c>
      <c r="AX66" s="91" t="str">
        <f t="shared" si="59"/>
        <v>CUMPLE</v>
      </c>
      <c r="AY66" s="91" t="str">
        <f t="shared" si="60"/>
        <v>CUMPLE</v>
      </c>
      <c r="AZ66" s="91" t="str">
        <f t="shared" si="61"/>
        <v>CUMPLE</v>
      </c>
      <c r="BA66" s="91" t="str">
        <f t="shared" si="62"/>
        <v>CUMPLE</v>
      </c>
      <c r="BB66" s="91" t="str">
        <f t="shared" si="63"/>
        <v>NO CUMPLE</v>
      </c>
      <c r="BC66" s="94"/>
      <c r="BD66" s="79" t="s">
        <v>141</v>
      </c>
      <c r="BE66" s="79" t="s">
        <v>141</v>
      </c>
      <c r="BF66" s="79" t="s">
        <v>115</v>
      </c>
      <c r="BG66" s="79" t="s">
        <v>111</v>
      </c>
      <c r="BH66" s="79" t="s">
        <v>111</v>
      </c>
      <c r="BI66" s="79" t="s">
        <v>141</v>
      </c>
      <c r="BJ66" s="79" t="s">
        <v>115</v>
      </c>
      <c r="BK66" s="79" t="s">
        <v>115</v>
      </c>
      <c r="BL66" s="79" t="s">
        <v>141</v>
      </c>
      <c r="BM66" s="95"/>
      <c r="BN66" s="148" t="s">
        <v>141</v>
      </c>
      <c r="BO66" s="148" t="s">
        <v>141</v>
      </c>
      <c r="BP66" s="153" t="s">
        <v>115</v>
      </c>
      <c r="BQ66" s="148" t="s">
        <v>111</v>
      </c>
      <c r="BR66" s="154" t="s">
        <v>111</v>
      </c>
      <c r="BS66" s="148" t="s">
        <v>141</v>
      </c>
      <c r="BT66" s="148" t="s">
        <v>111</v>
      </c>
      <c r="BU66" s="153" t="s">
        <v>115</v>
      </c>
      <c r="BV66" s="148" t="s">
        <v>141</v>
      </c>
      <c r="BW66" s="94"/>
      <c r="BX66" s="111" t="str">
        <f t="shared" si="64"/>
        <v/>
      </c>
      <c r="BY66" s="111" t="str">
        <f t="shared" si="65"/>
        <v/>
      </c>
      <c r="BZ66" s="111" t="str">
        <f t="shared" si="66"/>
        <v/>
      </c>
      <c r="CA66" s="111">
        <f t="shared" si="67"/>
        <v>3060262.31</v>
      </c>
      <c r="CB66" s="111">
        <f t="shared" si="68"/>
        <v>4000000</v>
      </c>
      <c r="CC66" s="111" t="str">
        <f t="shared" si="69"/>
        <v/>
      </c>
      <c r="CD66" s="111" t="str">
        <f t="shared" si="70"/>
        <v/>
      </c>
      <c r="CE66" s="111" t="str">
        <f t="shared" si="71"/>
        <v/>
      </c>
      <c r="CF66" s="111" t="str">
        <f t="shared" si="72"/>
        <v/>
      </c>
      <c r="CG66" s="113">
        <f t="shared" si="73"/>
        <v>3060262.31</v>
      </c>
      <c r="CH66" s="75"/>
      <c r="CI66" s="75"/>
      <c r="CJ66" s="75">
        <v>24</v>
      </c>
      <c r="CK66" s="75">
        <v>60</v>
      </c>
      <c r="CL66" s="75"/>
      <c r="CM66" s="75"/>
      <c r="CN66" s="75">
        <v>24</v>
      </c>
      <c r="CO66" s="75">
        <v>61</v>
      </c>
      <c r="CP66" s="75"/>
      <c r="CQ66" s="95"/>
      <c r="CR66" s="75">
        <f t="shared" si="74"/>
        <v>0</v>
      </c>
      <c r="CS66" s="75">
        <f t="shared" si="75"/>
        <v>0</v>
      </c>
      <c r="CT66" s="75">
        <f t="shared" si="76"/>
        <v>0</v>
      </c>
      <c r="CU66" s="75">
        <f t="shared" si="77"/>
        <v>55</v>
      </c>
      <c r="CV66" s="75">
        <f t="shared" si="78"/>
        <v>0</v>
      </c>
      <c r="CW66" s="75">
        <f t="shared" si="79"/>
        <v>0</v>
      </c>
      <c r="CX66" s="75">
        <f t="shared" si="80"/>
        <v>0</v>
      </c>
      <c r="CY66" s="75">
        <f t="shared" si="81"/>
        <v>55</v>
      </c>
      <c r="CZ66" s="75">
        <f t="shared" si="82"/>
        <v>0</v>
      </c>
      <c r="DA66" s="95"/>
      <c r="DB66" s="115" t="str">
        <f t="shared" si="83"/>
        <v/>
      </c>
      <c r="DC66" s="115" t="str">
        <f t="shared" si="84"/>
        <v/>
      </c>
      <c r="DD66" s="115" t="str">
        <f t="shared" si="85"/>
        <v/>
      </c>
      <c r="DE66" s="115">
        <f t="shared" si="86"/>
        <v>44.999999999999993</v>
      </c>
      <c r="DF66" s="115">
        <f t="shared" si="87"/>
        <v>34.427950987499997</v>
      </c>
      <c r="DG66" s="115" t="str">
        <f t="shared" si="88"/>
        <v/>
      </c>
      <c r="DH66" s="115" t="str">
        <f t="shared" si="89"/>
        <v/>
      </c>
      <c r="DI66" s="115" t="str">
        <f t="shared" si="90"/>
        <v/>
      </c>
      <c r="DJ66" s="115" t="str">
        <f t="shared" si="91"/>
        <v/>
      </c>
      <c r="DK66" s="117"/>
      <c r="DL66" s="117" t="str">
        <f t="shared" si="92"/>
        <v/>
      </c>
      <c r="DM66" s="117" t="str">
        <f t="shared" si="93"/>
        <v/>
      </c>
      <c r="DN66" s="117" t="str">
        <f t="shared" si="94"/>
        <v/>
      </c>
      <c r="DO66" s="167">
        <f t="shared" si="95"/>
        <v>100</v>
      </c>
      <c r="DP66" s="117">
        <f t="shared" si="96"/>
        <v>34.427950987499997</v>
      </c>
      <c r="DQ66" s="117" t="str">
        <f t="shared" si="97"/>
        <v/>
      </c>
      <c r="DR66" s="117" t="str">
        <f t="shared" si="98"/>
        <v/>
      </c>
      <c r="DS66" s="117" t="str">
        <f t="shared" si="99"/>
        <v/>
      </c>
      <c r="DT66" s="117" t="str">
        <f t="shared" si="100"/>
        <v/>
      </c>
      <c r="DU66" s="118">
        <f t="shared" si="101"/>
        <v>100</v>
      </c>
      <c r="DV66" s="21" t="str">
        <f t="shared" si="102"/>
        <v>MAICROTEL S.A.S</v>
      </c>
      <c r="DW66" s="21" t="str">
        <f t="shared" si="53"/>
        <v/>
      </c>
      <c r="DX66" s="119" t="str">
        <f t="shared" si="54"/>
        <v>MAICROTEL S.A.S</v>
      </c>
      <c r="DY66" s="120">
        <f t="shared" si="103"/>
        <v>3060262.31</v>
      </c>
      <c r="DZ66" s="120" t="str">
        <f t="shared" si="52"/>
        <v/>
      </c>
      <c r="EA66" s="120">
        <f t="shared" si="104"/>
        <v>3060262.31</v>
      </c>
      <c r="EB66" s="121"/>
    </row>
    <row r="67" spans="1:132" ht="21" hidden="1" x14ac:dyDescent="0.15">
      <c r="A67" s="143">
        <v>57</v>
      </c>
      <c r="B67" s="144" t="s">
        <v>216</v>
      </c>
      <c r="C67" s="144" t="s">
        <v>217</v>
      </c>
      <c r="D67" s="144" t="s">
        <v>217</v>
      </c>
      <c r="E67" s="144" t="s">
        <v>233</v>
      </c>
      <c r="F67" s="144">
        <v>2</v>
      </c>
      <c r="G67" s="155">
        <v>1392942.6</v>
      </c>
      <c r="H67" s="158" t="s">
        <v>141</v>
      </c>
      <c r="I67" s="158" t="s">
        <v>141</v>
      </c>
      <c r="J67" s="158">
        <v>1309000</v>
      </c>
      <c r="K67" s="157">
        <v>715904</v>
      </c>
      <c r="L67" s="157">
        <v>773500</v>
      </c>
      <c r="M67" s="157" t="s">
        <v>141</v>
      </c>
      <c r="N67" s="157">
        <v>806000.00000000012</v>
      </c>
      <c r="O67" s="157">
        <v>1253653.1000000001</v>
      </c>
      <c r="P67" s="74" t="s">
        <v>141</v>
      </c>
      <c r="Q67" s="97"/>
      <c r="R67" s="84" t="s">
        <v>111</v>
      </c>
      <c r="S67" s="84" t="s">
        <v>111</v>
      </c>
      <c r="T67" s="84" t="s">
        <v>115</v>
      </c>
      <c r="U67" s="84" t="s">
        <v>111</v>
      </c>
      <c r="V67" s="84" t="s">
        <v>111</v>
      </c>
      <c r="W67" s="84" t="s">
        <v>111</v>
      </c>
      <c r="X67" s="84" t="s">
        <v>111</v>
      </c>
      <c r="Y67" s="84" t="s">
        <v>111</v>
      </c>
      <c r="Z67" s="84" t="s">
        <v>115</v>
      </c>
      <c r="AA67" s="85" t="s">
        <v>111</v>
      </c>
      <c r="AB67" s="85" t="s">
        <v>111</v>
      </c>
      <c r="AC67" s="85" t="s">
        <v>115</v>
      </c>
      <c r="AD67" s="85" t="s">
        <v>111</v>
      </c>
      <c r="AE67" s="85" t="s">
        <v>111</v>
      </c>
      <c r="AF67" s="85" t="s">
        <v>111</v>
      </c>
      <c r="AG67" s="85" t="s">
        <v>111</v>
      </c>
      <c r="AH67" s="85" t="s">
        <v>111</v>
      </c>
      <c r="AI67" s="85" t="s">
        <v>111</v>
      </c>
      <c r="AJ67" s="86" t="s">
        <v>111</v>
      </c>
      <c r="AK67" s="86" t="s">
        <v>111</v>
      </c>
      <c r="AL67" s="86" t="s">
        <v>111</v>
      </c>
      <c r="AM67" s="86" t="s">
        <v>111</v>
      </c>
      <c r="AN67" s="86" t="s">
        <v>111</v>
      </c>
      <c r="AO67" s="86" t="s">
        <v>111</v>
      </c>
      <c r="AP67" s="86" t="s">
        <v>111</v>
      </c>
      <c r="AQ67" s="86" t="s">
        <v>111</v>
      </c>
      <c r="AR67" s="86" t="s">
        <v>111</v>
      </c>
      <c r="AS67" s="90"/>
      <c r="AT67" s="91" t="str">
        <f t="shared" si="55"/>
        <v>CUMPLE</v>
      </c>
      <c r="AU67" s="91" t="str">
        <f t="shared" si="56"/>
        <v>CUMPLE</v>
      </c>
      <c r="AV67" s="91" t="str">
        <f t="shared" si="57"/>
        <v>NO CUMPLE</v>
      </c>
      <c r="AW67" s="91" t="str">
        <f t="shared" si="58"/>
        <v>CUMPLE</v>
      </c>
      <c r="AX67" s="91" t="str">
        <f t="shared" si="59"/>
        <v>CUMPLE</v>
      </c>
      <c r="AY67" s="91" t="str">
        <f t="shared" si="60"/>
        <v>CUMPLE</v>
      </c>
      <c r="AZ67" s="91" t="str">
        <f t="shared" si="61"/>
        <v>CUMPLE</v>
      </c>
      <c r="BA67" s="91" t="str">
        <f t="shared" si="62"/>
        <v>CUMPLE</v>
      </c>
      <c r="BB67" s="91" t="str">
        <f t="shared" si="63"/>
        <v>NO CUMPLE</v>
      </c>
      <c r="BC67" s="94"/>
      <c r="BD67" s="79" t="s">
        <v>141</v>
      </c>
      <c r="BE67" s="79" t="s">
        <v>141</v>
      </c>
      <c r="BF67" s="79" t="s">
        <v>115</v>
      </c>
      <c r="BG67" s="79" t="s">
        <v>111</v>
      </c>
      <c r="BH67" s="79" t="s">
        <v>111</v>
      </c>
      <c r="BI67" s="79" t="s">
        <v>141</v>
      </c>
      <c r="BJ67" s="79" t="s">
        <v>111</v>
      </c>
      <c r="BK67" s="79" t="s">
        <v>111</v>
      </c>
      <c r="BL67" s="79" t="s">
        <v>141</v>
      </c>
      <c r="BM67" s="95"/>
      <c r="BN67" s="148" t="s">
        <v>141</v>
      </c>
      <c r="BO67" s="148" t="s">
        <v>141</v>
      </c>
      <c r="BP67" s="153" t="s">
        <v>115</v>
      </c>
      <c r="BQ67" s="148" t="s">
        <v>111</v>
      </c>
      <c r="BR67" s="148" t="s">
        <v>111</v>
      </c>
      <c r="BS67" s="148" t="s">
        <v>141</v>
      </c>
      <c r="BT67" s="148" t="s">
        <v>111</v>
      </c>
      <c r="BU67" s="153" t="s">
        <v>115</v>
      </c>
      <c r="BV67" s="148" t="s">
        <v>141</v>
      </c>
      <c r="BW67" s="110"/>
      <c r="BX67" s="111" t="str">
        <f t="shared" si="64"/>
        <v/>
      </c>
      <c r="BY67" s="111" t="str">
        <f t="shared" si="65"/>
        <v/>
      </c>
      <c r="BZ67" s="111" t="str">
        <f t="shared" si="66"/>
        <v/>
      </c>
      <c r="CA67" s="111">
        <f t="shared" si="67"/>
        <v>715904</v>
      </c>
      <c r="CB67" s="111">
        <f t="shared" si="68"/>
        <v>773500</v>
      </c>
      <c r="CC67" s="111" t="str">
        <f t="shared" si="69"/>
        <v/>
      </c>
      <c r="CD67" s="111">
        <f t="shared" si="70"/>
        <v>806000.00000000012</v>
      </c>
      <c r="CE67" s="111" t="str">
        <f t="shared" si="71"/>
        <v/>
      </c>
      <c r="CF67" s="111" t="str">
        <f t="shared" si="72"/>
        <v/>
      </c>
      <c r="CG67" s="113">
        <f t="shared" si="73"/>
        <v>715904</v>
      </c>
      <c r="CH67" s="75"/>
      <c r="CI67" s="75"/>
      <c r="CJ67" s="75">
        <v>24</v>
      </c>
      <c r="CK67" s="75">
        <v>24</v>
      </c>
      <c r="CL67" s="75"/>
      <c r="CM67" s="75"/>
      <c r="CN67" s="75">
        <v>24</v>
      </c>
      <c r="CO67" s="75">
        <v>61</v>
      </c>
      <c r="CP67" s="75"/>
      <c r="CQ67" s="95"/>
      <c r="CR67" s="75">
        <f t="shared" si="74"/>
        <v>0</v>
      </c>
      <c r="CS67" s="75">
        <f t="shared" si="75"/>
        <v>0</v>
      </c>
      <c r="CT67" s="75">
        <f t="shared" si="76"/>
        <v>0</v>
      </c>
      <c r="CU67" s="75">
        <f t="shared" si="77"/>
        <v>0</v>
      </c>
      <c r="CV67" s="75">
        <f t="shared" si="78"/>
        <v>0</v>
      </c>
      <c r="CW67" s="75">
        <f t="shared" si="79"/>
        <v>0</v>
      </c>
      <c r="CX67" s="75">
        <f t="shared" si="80"/>
        <v>0</v>
      </c>
      <c r="CY67" s="75">
        <f t="shared" si="81"/>
        <v>55</v>
      </c>
      <c r="CZ67" s="75">
        <f t="shared" si="82"/>
        <v>0</v>
      </c>
      <c r="DA67" s="95"/>
      <c r="DB67" s="115" t="str">
        <f t="shared" si="83"/>
        <v/>
      </c>
      <c r="DC67" s="115" t="str">
        <f t="shared" si="84"/>
        <v/>
      </c>
      <c r="DD67" s="115" t="str">
        <f t="shared" si="85"/>
        <v/>
      </c>
      <c r="DE67" s="115">
        <f t="shared" si="86"/>
        <v>45</v>
      </c>
      <c r="DF67" s="115">
        <f t="shared" si="87"/>
        <v>41.649230769230769</v>
      </c>
      <c r="DG67" s="115" t="str">
        <f t="shared" si="88"/>
        <v/>
      </c>
      <c r="DH67" s="115">
        <f t="shared" si="89"/>
        <v>39.969826302729523</v>
      </c>
      <c r="DI67" s="115" t="str">
        <f t="shared" si="90"/>
        <v/>
      </c>
      <c r="DJ67" s="115" t="str">
        <f t="shared" si="91"/>
        <v/>
      </c>
      <c r="DK67" s="117"/>
      <c r="DL67" s="117" t="str">
        <f t="shared" si="92"/>
        <v/>
      </c>
      <c r="DM67" s="117" t="str">
        <f t="shared" si="93"/>
        <v/>
      </c>
      <c r="DN67" s="117" t="str">
        <f t="shared" si="94"/>
        <v/>
      </c>
      <c r="DO67" s="167">
        <f t="shared" si="95"/>
        <v>45</v>
      </c>
      <c r="DP67" s="117">
        <f t="shared" si="96"/>
        <v>41.649230769230769</v>
      </c>
      <c r="DQ67" s="117" t="str">
        <f t="shared" si="97"/>
        <v/>
      </c>
      <c r="DR67" s="117">
        <f t="shared" si="98"/>
        <v>39.969826302729523</v>
      </c>
      <c r="DS67" s="117" t="str">
        <f t="shared" si="99"/>
        <v/>
      </c>
      <c r="DT67" s="117" t="str">
        <f t="shared" si="100"/>
        <v/>
      </c>
      <c r="DU67" s="118">
        <f t="shared" si="101"/>
        <v>45</v>
      </c>
      <c r="DV67" s="21" t="str">
        <f t="shared" si="102"/>
        <v>MAICROTEL S.A.S</v>
      </c>
      <c r="DW67" s="21" t="str">
        <f t="shared" si="53"/>
        <v/>
      </c>
      <c r="DX67" s="119" t="str">
        <f t="shared" si="54"/>
        <v>MAICROTEL S.A.S</v>
      </c>
      <c r="DY67" s="120">
        <f t="shared" si="103"/>
        <v>715904</v>
      </c>
      <c r="DZ67" s="120" t="str">
        <f t="shared" si="52"/>
        <v/>
      </c>
      <c r="EA67" s="120">
        <f t="shared" si="104"/>
        <v>715904</v>
      </c>
      <c r="EB67" s="121"/>
    </row>
    <row r="68" spans="1:132" ht="21" hidden="1" x14ac:dyDescent="0.15">
      <c r="A68" s="143">
        <v>58</v>
      </c>
      <c r="B68" s="144" t="s">
        <v>216</v>
      </c>
      <c r="C68" s="144" t="s">
        <v>217</v>
      </c>
      <c r="D68" s="144" t="s">
        <v>217</v>
      </c>
      <c r="E68" s="144" t="s">
        <v>234</v>
      </c>
      <c r="F68" s="144">
        <v>25</v>
      </c>
      <c r="G68" s="155">
        <v>21720266.75</v>
      </c>
      <c r="H68" s="158" t="s">
        <v>141</v>
      </c>
      <c r="I68" s="158" t="s">
        <v>141</v>
      </c>
      <c r="J68" s="158">
        <v>13298250</v>
      </c>
      <c r="K68" s="157">
        <v>15430343.25</v>
      </c>
      <c r="L68" s="157">
        <v>13580000</v>
      </c>
      <c r="M68" s="157">
        <v>17374000</v>
      </c>
      <c r="N68" s="157">
        <v>21700000</v>
      </c>
      <c r="O68" s="157">
        <v>19548219.25</v>
      </c>
      <c r="P68" s="74" t="s">
        <v>141</v>
      </c>
      <c r="Q68" s="97"/>
      <c r="R68" s="84" t="s">
        <v>111</v>
      </c>
      <c r="S68" s="84" t="s">
        <v>111</v>
      </c>
      <c r="T68" s="84" t="s">
        <v>115</v>
      </c>
      <c r="U68" s="84" t="s">
        <v>111</v>
      </c>
      <c r="V68" s="84" t="s">
        <v>111</v>
      </c>
      <c r="W68" s="84" t="s">
        <v>111</v>
      </c>
      <c r="X68" s="84" t="s">
        <v>111</v>
      </c>
      <c r="Y68" s="84" t="s">
        <v>111</v>
      </c>
      <c r="Z68" s="84" t="s">
        <v>115</v>
      </c>
      <c r="AA68" s="85" t="s">
        <v>111</v>
      </c>
      <c r="AB68" s="85" t="s">
        <v>111</v>
      </c>
      <c r="AC68" s="85" t="s">
        <v>115</v>
      </c>
      <c r="AD68" s="85" t="s">
        <v>111</v>
      </c>
      <c r="AE68" s="85" t="s">
        <v>111</v>
      </c>
      <c r="AF68" s="85" t="s">
        <v>111</v>
      </c>
      <c r="AG68" s="85" t="s">
        <v>111</v>
      </c>
      <c r="AH68" s="85" t="s">
        <v>111</v>
      </c>
      <c r="AI68" s="85" t="s">
        <v>111</v>
      </c>
      <c r="AJ68" s="86" t="s">
        <v>111</v>
      </c>
      <c r="AK68" s="86" t="s">
        <v>111</v>
      </c>
      <c r="AL68" s="86" t="s">
        <v>111</v>
      </c>
      <c r="AM68" s="86" t="s">
        <v>111</v>
      </c>
      <c r="AN68" s="86" t="s">
        <v>111</v>
      </c>
      <c r="AO68" s="86" t="s">
        <v>111</v>
      </c>
      <c r="AP68" s="86" t="s">
        <v>111</v>
      </c>
      <c r="AQ68" s="86" t="s">
        <v>111</v>
      </c>
      <c r="AR68" s="86" t="s">
        <v>111</v>
      </c>
      <c r="AS68" s="90"/>
      <c r="AT68" s="91" t="str">
        <f t="shared" si="55"/>
        <v>CUMPLE</v>
      </c>
      <c r="AU68" s="91" t="str">
        <f t="shared" si="56"/>
        <v>CUMPLE</v>
      </c>
      <c r="AV68" s="91" t="str">
        <f t="shared" si="57"/>
        <v>NO CUMPLE</v>
      </c>
      <c r="AW68" s="91" t="str">
        <f t="shared" si="58"/>
        <v>CUMPLE</v>
      </c>
      <c r="AX68" s="91" t="str">
        <f t="shared" si="59"/>
        <v>CUMPLE</v>
      </c>
      <c r="AY68" s="91" t="str">
        <f t="shared" si="60"/>
        <v>CUMPLE</v>
      </c>
      <c r="AZ68" s="91" t="str">
        <f t="shared" si="61"/>
        <v>CUMPLE</v>
      </c>
      <c r="BA68" s="91" t="str">
        <f t="shared" si="62"/>
        <v>CUMPLE</v>
      </c>
      <c r="BB68" s="91" t="str">
        <f t="shared" si="63"/>
        <v>NO CUMPLE</v>
      </c>
      <c r="BC68" s="94"/>
      <c r="BD68" s="79" t="s">
        <v>141</v>
      </c>
      <c r="BE68" s="79" t="s">
        <v>141</v>
      </c>
      <c r="BF68" s="79" t="s">
        <v>115</v>
      </c>
      <c r="BG68" s="79" t="s">
        <v>111</v>
      </c>
      <c r="BH68" s="79" t="s">
        <v>115</v>
      </c>
      <c r="BI68" s="79" t="s">
        <v>111</v>
      </c>
      <c r="BJ68" s="79" t="s">
        <v>111</v>
      </c>
      <c r="BK68" s="79" t="s">
        <v>115</v>
      </c>
      <c r="BL68" s="79" t="s">
        <v>141</v>
      </c>
      <c r="BM68" s="95"/>
      <c r="BN68" s="148" t="s">
        <v>141</v>
      </c>
      <c r="BO68" s="148" t="s">
        <v>141</v>
      </c>
      <c r="BP68" s="148" t="s">
        <v>111</v>
      </c>
      <c r="BQ68" s="148" t="s">
        <v>111</v>
      </c>
      <c r="BR68" s="148" t="s">
        <v>111</v>
      </c>
      <c r="BS68" s="148" t="s">
        <v>111</v>
      </c>
      <c r="BT68" s="148" t="s">
        <v>111</v>
      </c>
      <c r="BU68" s="153" t="s">
        <v>115</v>
      </c>
      <c r="BV68" s="148" t="s">
        <v>141</v>
      </c>
      <c r="BW68" s="110"/>
      <c r="BX68" s="111" t="str">
        <f t="shared" si="64"/>
        <v/>
      </c>
      <c r="BY68" s="111" t="str">
        <f t="shared" si="65"/>
        <v/>
      </c>
      <c r="BZ68" s="111" t="str">
        <f t="shared" si="66"/>
        <v/>
      </c>
      <c r="CA68" s="111">
        <f t="shared" si="67"/>
        <v>15430343.25</v>
      </c>
      <c r="CB68" s="111" t="str">
        <f t="shared" si="68"/>
        <v/>
      </c>
      <c r="CC68" s="111">
        <f t="shared" si="69"/>
        <v>17374000</v>
      </c>
      <c r="CD68" s="111">
        <f t="shared" si="70"/>
        <v>21700000</v>
      </c>
      <c r="CE68" s="111" t="str">
        <f t="shared" si="71"/>
        <v/>
      </c>
      <c r="CF68" s="111" t="str">
        <f t="shared" si="72"/>
        <v/>
      </c>
      <c r="CG68" s="113">
        <f t="shared" si="73"/>
        <v>15430343.25</v>
      </c>
      <c r="CH68" s="75"/>
      <c r="CI68" s="75"/>
      <c r="CJ68" s="75">
        <v>24</v>
      </c>
      <c r="CK68" s="75">
        <v>24</v>
      </c>
      <c r="CL68" s="75"/>
      <c r="CM68" s="75">
        <v>72</v>
      </c>
      <c r="CN68" s="75">
        <v>24</v>
      </c>
      <c r="CO68" s="75">
        <v>61</v>
      </c>
      <c r="CP68" s="75"/>
      <c r="CQ68" s="95"/>
      <c r="CR68" s="75">
        <f t="shared" si="74"/>
        <v>0</v>
      </c>
      <c r="CS68" s="75">
        <f t="shared" si="75"/>
        <v>0</v>
      </c>
      <c r="CT68" s="75">
        <f t="shared" si="76"/>
        <v>0</v>
      </c>
      <c r="CU68" s="75">
        <f t="shared" si="77"/>
        <v>0</v>
      </c>
      <c r="CV68" s="75">
        <f t="shared" si="78"/>
        <v>0</v>
      </c>
      <c r="CW68" s="75">
        <f t="shared" si="79"/>
        <v>55</v>
      </c>
      <c r="CX68" s="75">
        <f t="shared" si="80"/>
        <v>0</v>
      </c>
      <c r="CY68" s="75">
        <f t="shared" si="81"/>
        <v>55</v>
      </c>
      <c r="CZ68" s="75">
        <f t="shared" si="82"/>
        <v>0</v>
      </c>
      <c r="DA68" s="95"/>
      <c r="DB68" s="115" t="str">
        <f t="shared" si="83"/>
        <v/>
      </c>
      <c r="DC68" s="115" t="str">
        <f t="shared" si="84"/>
        <v/>
      </c>
      <c r="DD68" s="115" t="str">
        <f t="shared" si="85"/>
        <v/>
      </c>
      <c r="DE68" s="115">
        <f t="shared" si="86"/>
        <v>45</v>
      </c>
      <c r="DF68" s="115" t="str">
        <f t="shared" si="87"/>
        <v/>
      </c>
      <c r="DG68" s="115">
        <f t="shared" si="88"/>
        <v>39.965779109589043</v>
      </c>
      <c r="DH68" s="115">
        <f t="shared" si="89"/>
        <v>31.998407661290322</v>
      </c>
      <c r="DI68" s="115" t="str">
        <f t="shared" si="90"/>
        <v/>
      </c>
      <c r="DJ68" s="115" t="str">
        <f t="shared" si="91"/>
        <v/>
      </c>
      <c r="DK68" s="117"/>
      <c r="DL68" s="117" t="str">
        <f t="shared" si="92"/>
        <v/>
      </c>
      <c r="DM68" s="117" t="str">
        <f t="shared" si="93"/>
        <v/>
      </c>
      <c r="DN68" s="117" t="str">
        <f t="shared" si="94"/>
        <v/>
      </c>
      <c r="DO68" s="117">
        <f t="shared" si="95"/>
        <v>45</v>
      </c>
      <c r="DP68" s="117" t="str">
        <f t="shared" si="96"/>
        <v/>
      </c>
      <c r="DQ68" s="117">
        <f t="shared" si="97"/>
        <v>94.96577910958905</v>
      </c>
      <c r="DR68" s="117">
        <f t="shared" si="98"/>
        <v>31.998407661290322</v>
      </c>
      <c r="DS68" s="117" t="str">
        <f t="shared" si="99"/>
        <v/>
      </c>
      <c r="DT68" s="117" t="str">
        <f t="shared" si="100"/>
        <v/>
      </c>
      <c r="DU68" s="118">
        <f t="shared" si="101"/>
        <v>94.96577910958905</v>
      </c>
      <c r="DV68" s="21" t="str">
        <f t="shared" si="102"/>
        <v>OFIBOD S.A.S</v>
      </c>
      <c r="DW68" s="21" t="str">
        <f t="shared" si="53"/>
        <v/>
      </c>
      <c r="DX68" s="119" t="str">
        <f t="shared" si="54"/>
        <v>OFIBOD S.A.S</v>
      </c>
      <c r="DY68" s="120">
        <f t="shared" si="103"/>
        <v>17374000</v>
      </c>
      <c r="DZ68" s="120" t="str">
        <f t="shared" si="52"/>
        <v/>
      </c>
      <c r="EA68" s="120">
        <f t="shared" si="104"/>
        <v>17374000</v>
      </c>
      <c r="EB68" s="121"/>
    </row>
    <row r="69" spans="1:132" ht="21" hidden="1" x14ac:dyDescent="0.15">
      <c r="A69" s="143">
        <v>59</v>
      </c>
      <c r="B69" s="144" t="s">
        <v>216</v>
      </c>
      <c r="C69" s="144" t="s">
        <v>217</v>
      </c>
      <c r="D69" s="144" t="s">
        <v>217</v>
      </c>
      <c r="E69" s="144" t="s">
        <v>235</v>
      </c>
      <c r="F69" s="144">
        <v>25</v>
      </c>
      <c r="G69" s="155">
        <v>3095279.25</v>
      </c>
      <c r="H69" s="158" t="s">
        <v>141</v>
      </c>
      <c r="I69" s="158" t="s">
        <v>141</v>
      </c>
      <c r="J69" s="158">
        <v>4254250</v>
      </c>
      <c r="K69" s="74" t="s">
        <v>141</v>
      </c>
      <c r="L69" s="157">
        <v>2800000.0000000005</v>
      </c>
      <c r="M69" s="157" t="s">
        <v>141</v>
      </c>
      <c r="N69" s="157" t="s">
        <v>141</v>
      </c>
      <c r="O69" s="74" t="s">
        <v>141</v>
      </c>
      <c r="P69" s="74" t="s">
        <v>141</v>
      </c>
      <c r="Q69" s="97"/>
      <c r="R69" s="84" t="s">
        <v>111</v>
      </c>
      <c r="S69" s="84" t="s">
        <v>111</v>
      </c>
      <c r="T69" s="84" t="s">
        <v>115</v>
      </c>
      <c r="U69" s="84" t="s">
        <v>111</v>
      </c>
      <c r="V69" s="84" t="s">
        <v>111</v>
      </c>
      <c r="W69" s="84" t="s">
        <v>111</v>
      </c>
      <c r="X69" s="84" t="s">
        <v>111</v>
      </c>
      <c r="Y69" s="84" t="s">
        <v>111</v>
      </c>
      <c r="Z69" s="84" t="s">
        <v>115</v>
      </c>
      <c r="AA69" s="85" t="s">
        <v>111</v>
      </c>
      <c r="AB69" s="85" t="s">
        <v>111</v>
      </c>
      <c r="AC69" s="85" t="s">
        <v>115</v>
      </c>
      <c r="AD69" s="85" t="s">
        <v>111</v>
      </c>
      <c r="AE69" s="85" t="s">
        <v>111</v>
      </c>
      <c r="AF69" s="85" t="s">
        <v>111</v>
      </c>
      <c r="AG69" s="85" t="s">
        <v>111</v>
      </c>
      <c r="AH69" s="85" t="s">
        <v>111</v>
      </c>
      <c r="AI69" s="85" t="s">
        <v>111</v>
      </c>
      <c r="AJ69" s="86" t="s">
        <v>111</v>
      </c>
      <c r="AK69" s="86" t="s">
        <v>111</v>
      </c>
      <c r="AL69" s="86" t="s">
        <v>111</v>
      </c>
      <c r="AM69" s="86" t="s">
        <v>111</v>
      </c>
      <c r="AN69" s="86" t="s">
        <v>111</v>
      </c>
      <c r="AO69" s="86" t="s">
        <v>111</v>
      </c>
      <c r="AP69" s="86" t="s">
        <v>111</v>
      </c>
      <c r="AQ69" s="86" t="s">
        <v>111</v>
      </c>
      <c r="AR69" s="86" t="s">
        <v>111</v>
      </c>
      <c r="AS69" s="90"/>
      <c r="AT69" s="91" t="str">
        <f t="shared" si="55"/>
        <v>CUMPLE</v>
      </c>
      <c r="AU69" s="91" t="str">
        <f t="shared" si="56"/>
        <v>CUMPLE</v>
      </c>
      <c r="AV69" s="91" t="str">
        <f t="shared" si="57"/>
        <v>NO CUMPLE</v>
      </c>
      <c r="AW69" s="91" t="str">
        <f t="shared" si="58"/>
        <v>CUMPLE</v>
      </c>
      <c r="AX69" s="91" t="str">
        <f t="shared" si="59"/>
        <v>CUMPLE</v>
      </c>
      <c r="AY69" s="91" t="str">
        <f t="shared" si="60"/>
        <v>CUMPLE</v>
      </c>
      <c r="AZ69" s="91" t="str">
        <f t="shared" si="61"/>
        <v>CUMPLE</v>
      </c>
      <c r="BA69" s="91" t="str">
        <f t="shared" si="62"/>
        <v>CUMPLE</v>
      </c>
      <c r="BB69" s="91" t="str">
        <f t="shared" si="63"/>
        <v>NO CUMPLE</v>
      </c>
      <c r="BC69" s="94"/>
      <c r="BD69" s="79" t="s">
        <v>141</v>
      </c>
      <c r="BE69" s="79" t="s">
        <v>141</v>
      </c>
      <c r="BF69" s="79" t="s">
        <v>115</v>
      </c>
      <c r="BG69" s="79" t="s">
        <v>141</v>
      </c>
      <c r="BH69" s="79" t="s">
        <v>111</v>
      </c>
      <c r="BI69" s="79" t="s">
        <v>141</v>
      </c>
      <c r="BJ69" s="79" t="s">
        <v>141</v>
      </c>
      <c r="BK69" s="79" t="s">
        <v>141</v>
      </c>
      <c r="BL69" s="79" t="s">
        <v>141</v>
      </c>
      <c r="BM69" s="95"/>
      <c r="BN69" s="148" t="s">
        <v>141</v>
      </c>
      <c r="BO69" s="148" t="s">
        <v>141</v>
      </c>
      <c r="BP69" s="153" t="s">
        <v>115</v>
      </c>
      <c r="BQ69" s="148" t="s">
        <v>141</v>
      </c>
      <c r="BR69" s="153" t="s">
        <v>115</v>
      </c>
      <c r="BS69" s="148" t="s">
        <v>141</v>
      </c>
      <c r="BT69" s="148" t="s">
        <v>141</v>
      </c>
      <c r="BU69" s="148" t="s">
        <v>141</v>
      </c>
      <c r="BV69" s="148" t="s">
        <v>141</v>
      </c>
      <c r="BW69" s="110"/>
      <c r="BX69" s="111" t="str">
        <f t="shared" si="64"/>
        <v/>
      </c>
      <c r="BY69" s="111" t="str">
        <f t="shared" si="65"/>
        <v/>
      </c>
      <c r="BZ69" s="111" t="str">
        <f t="shared" si="66"/>
        <v/>
      </c>
      <c r="CA69" s="111" t="str">
        <f t="shared" si="67"/>
        <v/>
      </c>
      <c r="CB69" s="111" t="str">
        <f t="shared" si="68"/>
        <v/>
      </c>
      <c r="CC69" s="111" t="str">
        <f t="shared" si="69"/>
        <v/>
      </c>
      <c r="CD69" s="111" t="str">
        <f t="shared" si="70"/>
        <v/>
      </c>
      <c r="CE69" s="111" t="str">
        <f t="shared" si="71"/>
        <v/>
      </c>
      <c r="CF69" s="111" t="str">
        <f t="shared" si="72"/>
        <v/>
      </c>
      <c r="CG69" s="113">
        <f t="shared" si="73"/>
        <v>0</v>
      </c>
      <c r="CH69" s="75"/>
      <c r="CI69" s="75"/>
      <c r="CJ69" s="75">
        <v>24</v>
      </c>
      <c r="CK69" s="75"/>
      <c r="CL69" s="75"/>
      <c r="CM69" s="75"/>
      <c r="CN69" s="75"/>
      <c r="CO69" s="75"/>
      <c r="CP69" s="75"/>
      <c r="CQ69" s="95"/>
      <c r="CR69" s="75">
        <f t="shared" si="74"/>
        <v>0</v>
      </c>
      <c r="CS69" s="75">
        <f t="shared" si="75"/>
        <v>0</v>
      </c>
      <c r="CT69" s="75">
        <f t="shared" si="76"/>
        <v>0</v>
      </c>
      <c r="CU69" s="75">
        <f t="shared" si="77"/>
        <v>0</v>
      </c>
      <c r="CV69" s="75">
        <f t="shared" si="78"/>
        <v>0</v>
      </c>
      <c r="CW69" s="75">
        <f t="shared" si="79"/>
        <v>0</v>
      </c>
      <c r="CX69" s="75">
        <f t="shared" si="80"/>
        <v>0</v>
      </c>
      <c r="CY69" s="75">
        <f t="shared" si="81"/>
        <v>0</v>
      </c>
      <c r="CZ69" s="75">
        <f t="shared" si="82"/>
        <v>0</v>
      </c>
      <c r="DA69" s="95"/>
      <c r="DB69" s="115" t="str">
        <f t="shared" si="83"/>
        <v/>
      </c>
      <c r="DC69" s="115" t="str">
        <f t="shared" si="84"/>
        <v/>
      </c>
      <c r="DD69" s="115" t="str">
        <f t="shared" si="85"/>
        <v/>
      </c>
      <c r="DE69" s="115" t="str">
        <f t="shared" si="86"/>
        <v/>
      </c>
      <c r="DF69" s="115" t="str">
        <f t="shared" si="87"/>
        <v/>
      </c>
      <c r="DG69" s="115" t="str">
        <f t="shared" si="88"/>
        <v/>
      </c>
      <c r="DH69" s="115" t="str">
        <f t="shared" si="89"/>
        <v/>
      </c>
      <c r="DI69" s="115" t="str">
        <f t="shared" si="90"/>
        <v/>
      </c>
      <c r="DJ69" s="115" t="str">
        <f t="shared" si="91"/>
        <v/>
      </c>
      <c r="DK69" s="117"/>
      <c r="DL69" s="117" t="str">
        <f t="shared" si="92"/>
        <v/>
      </c>
      <c r="DM69" s="117" t="str">
        <f t="shared" si="93"/>
        <v/>
      </c>
      <c r="DN69" s="117" t="str">
        <f t="shared" si="94"/>
        <v/>
      </c>
      <c r="DO69" s="117" t="str">
        <f t="shared" si="95"/>
        <v/>
      </c>
      <c r="DP69" s="117" t="str">
        <f t="shared" si="96"/>
        <v/>
      </c>
      <c r="DQ69" s="117" t="str">
        <f t="shared" si="97"/>
        <v/>
      </c>
      <c r="DR69" s="117" t="str">
        <f t="shared" si="98"/>
        <v/>
      </c>
      <c r="DS69" s="117" t="str">
        <f t="shared" si="99"/>
        <v/>
      </c>
      <c r="DT69" s="117" t="str">
        <f t="shared" si="100"/>
        <v/>
      </c>
      <c r="DU69" s="118">
        <f t="shared" si="101"/>
        <v>0</v>
      </c>
      <c r="DV69" s="21" t="str">
        <f t="shared" si="102"/>
        <v/>
      </c>
      <c r="DW69" s="21" t="str">
        <f t="shared" si="53"/>
        <v/>
      </c>
      <c r="DX69" s="119" t="str">
        <f t="shared" si="54"/>
        <v/>
      </c>
      <c r="DY69" s="120" t="str">
        <f t="shared" si="103"/>
        <v/>
      </c>
      <c r="DZ69" s="120" t="str">
        <f t="shared" si="52"/>
        <v/>
      </c>
      <c r="EA69" s="120">
        <f t="shared" si="104"/>
        <v>0</v>
      </c>
      <c r="EB69" s="121"/>
    </row>
    <row r="70" spans="1:132" s="80" customFormat="1" hidden="1" x14ac:dyDescent="0.15">
      <c r="C70" s="81"/>
      <c r="G70" s="82"/>
      <c r="H70" s="159">
        <f t="shared" ref="H70:P70" si="105">SUM(H11:H69)</f>
        <v>439851370</v>
      </c>
      <c r="I70" s="83">
        <f t="shared" si="105"/>
        <v>606557339.5</v>
      </c>
      <c r="J70" s="83">
        <f t="shared" si="105"/>
        <v>597343110</v>
      </c>
      <c r="K70" s="83">
        <f t="shared" si="105"/>
        <v>400478628.96999997</v>
      </c>
      <c r="L70" s="83">
        <f t="shared" si="105"/>
        <v>812554936.08440733</v>
      </c>
      <c r="M70" s="83">
        <f t="shared" si="105"/>
        <v>577492125</v>
      </c>
      <c r="N70" s="159">
        <f t="shared" si="105"/>
        <v>853767000</v>
      </c>
      <c r="O70" s="83">
        <f t="shared" si="105"/>
        <v>638201993.23999989</v>
      </c>
      <c r="P70" s="83">
        <f t="shared" si="105"/>
        <v>339940160</v>
      </c>
      <c r="Q70" s="98"/>
      <c r="BC70" s="2"/>
      <c r="BM70" s="2"/>
      <c r="BW70" s="2"/>
      <c r="CG70" s="98"/>
      <c r="CQ70" s="2"/>
      <c r="DA70" s="2"/>
      <c r="DK70" s="2"/>
    </row>
    <row r="71" spans="1:132" s="80" customFormat="1" x14ac:dyDescent="0.15">
      <c r="C71" s="81"/>
      <c r="G71" s="82"/>
      <c r="H71" s="161"/>
      <c r="Q71" s="2"/>
      <c r="BC71" s="2"/>
      <c r="BM71" s="2"/>
      <c r="BW71" s="2"/>
      <c r="CG71" s="2"/>
      <c r="CQ71" s="2"/>
      <c r="DA71" s="2"/>
      <c r="DK71" s="2"/>
    </row>
    <row r="72" spans="1:132" s="80" customFormat="1" x14ac:dyDescent="0.15">
      <c r="C72" s="81"/>
      <c r="G72" s="122">
        <f>SUBTOTAL(9,G11:G71)</f>
        <v>111680682.07333332</v>
      </c>
      <c r="H72" s="161"/>
      <c r="Q72" s="2"/>
      <c r="BC72" s="2"/>
      <c r="BM72" s="2"/>
      <c r="BW72" s="2"/>
      <c r="CG72" s="2"/>
      <c r="CQ72" s="2"/>
      <c r="DA72" s="2"/>
      <c r="DK72" s="2"/>
      <c r="EA72" s="124">
        <f>SUBTOTAL(9,EA11:EA69)</f>
        <v>93281000</v>
      </c>
      <c r="EB72" s="123"/>
    </row>
    <row r="73" spans="1:132" s="80" customFormat="1" x14ac:dyDescent="0.15">
      <c r="C73" s="81"/>
      <c r="G73" s="82"/>
      <c r="H73" s="161"/>
      <c r="Q73" s="2"/>
      <c r="BC73" s="2"/>
      <c r="BM73" s="2"/>
      <c r="BW73" s="2"/>
      <c r="CG73" s="2"/>
      <c r="CQ73" s="2"/>
      <c r="DA73" s="2"/>
      <c r="DK73" s="2"/>
    </row>
    <row r="74" spans="1:132" s="80" customFormat="1" x14ac:dyDescent="0.15">
      <c r="C74" s="81"/>
      <c r="G74" s="82"/>
      <c r="H74" s="161"/>
      <c r="Q74" s="2"/>
      <c r="BC74" s="2"/>
      <c r="BM74" s="2"/>
      <c r="BW74" s="2"/>
      <c r="CG74" s="2"/>
      <c r="CQ74" s="2"/>
      <c r="DA74" s="2"/>
      <c r="DK74" s="2"/>
      <c r="EA74" s="123">
        <f>+EA72-G72</f>
        <v>-18399682.073333323</v>
      </c>
    </row>
    <row r="75" spans="1:132" s="80" customFormat="1" x14ac:dyDescent="0.15">
      <c r="C75" s="81"/>
      <c r="G75" s="82"/>
      <c r="H75" s="161"/>
      <c r="Q75" s="2"/>
      <c r="BC75" s="2"/>
      <c r="BM75" s="2"/>
      <c r="BW75" s="2"/>
      <c r="CG75" s="2"/>
      <c r="CQ75" s="2"/>
      <c r="DA75" s="2"/>
      <c r="DK75" s="2"/>
    </row>
    <row r="76" spans="1:132" s="80" customFormat="1" x14ac:dyDescent="0.15">
      <c r="C76" s="81"/>
      <c r="G76" s="82"/>
      <c r="H76" s="161"/>
      <c r="Q76" s="2"/>
      <c r="BC76" s="2"/>
      <c r="BM76" s="2"/>
      <c r="BW76" s="2"/>
      <c r="CG76" s="2"/>
      <c r="CQ76" s="2"/>
      <c r="DA76" s="2"/>
      <c r="DK76" s="2"/>
    </row>
    <row r="77" spans="1:132" s="80" customFormat="1" x14ac:dyDescent="0.15">
      <c r="C77" s="81"/>
      <c r="G77" s="82"/>
      <c r="H77" s="161"/>
      <c r="Q77" s="2"/>
      <c r="BC77" s="2"/>
      <c r="BM77" s="2"/>
      <c r="BW77" s="2"/>
      <c r="CG77" s="2"/>
      <c r="CQ77" s="2"/>
      <c r="DA77" s="2"/>
      <c r="DK77" s="2"/>
    </row>
    <row r="78" spans="1:132" s="80" customFormat="1" x14ac:dyDescent="0.15">
      <c r="C78" s="81"/>
      <c r="G78" s="82"/>
      <c r="H78" s="161"/>
      <c r="Q78" s="2"/>
      <c r="BC78" s="2"/>
      <c r="BM78" s="2"/>
      <c r="BW78" s="2"/>
      <c r="CG78" s="2"/>
      <c r="CQ78" s="2"/>
      <c r="DA78" s="2"/>
      <c r="DK78" s="2"/>
    </row>
    <row r="79" spans="1:132" s="80" customFormat="1" x14ac:dyDescent="0.15">
      <c r="C79" s="81"/>
      <c r="G79" s="82"/>
      <c r="H79" s="161"/>
      <c r="Q79" s="2"/>
      <c r="BC79" s="2"/>
      <c r="BM79" s="2"/>
      <c r="BW79" s="2"/>
      <c r="CG79" s="2"/>
      <c r="CQ79" s="2"/>
      <c r="DA79" s="2"/>
      <c r="DK79" s="2"/>
    </row>
    <row r="80" spans="1:132" s="80" customFormat="1" x14ac:dyDescent="0.15">
      <c r="C80" s="81"/>
      <c r="G80" s="82"/>
      <c r="H80" s="161"/>
      <c r="Q80" s="2"/>
      <c r="BC80" s="2"/>
      <c r="BM80" s="2"/>
      <c r="BW80" s="2"/>
      <c r="CG80" s="2"/>
      <c r="CQ80" s="2"/>
      <c r="DA80" s="2"/>
      <c r="DK80" s="2"/>
    </row>
    <row r="81" spans="3:115" s="80" customFormat="1" x14ac:dyDescent="0.15">
      <c r="C81" s="81"/>
      <c r="G81" s="82"/>
      <c r="H81" s="161"/>
      <c r="Q81" s="2"/>
      <c r="BC81" s="2"/>
      <c r="BM81" s="2"/>
      <c r="BW81" s="2"/>
      <c r="CG81" s="2"/>
      <c r="CQ81" s="2"/>
      <c r="DA81" s="2"/>
      <c r="DK81" s="2"/>
    </row>
    <row r="82" spans="3:115" s="80" customFormat="1" x14ac:dyDescent="0.15">
      <c r="C82" s="81"/>
      <c r="G82" s="82"/>
      <c r="H82" s="161"/>
      <c r="Q82" s="2"/>
      <c r="BC82" s="2"/>
      <c r="BM82" s="2"/>
      <c r="BW82" s="2"/>
      <c r="CG82" s="2"/>
      <c r="CQ82" s="2"/>
      <c r="DA82" s="2"/>
      <c r="DK82" s="2"/>
    </row>
    <row r="83" spans="3:115" s="80" customFormat="1" x14ac:dyDescent="0.15">
      <c r="C83" s="81"/>
      <c r="G83" s="82"/>
      <c r="H83" s="161"/>
      <c r="Q83" s="2"/>
      <c r="BC83" s="2"/>
      <c r="BM83" s="2"/>
      <c r="BW83" s="2"/>
      <c r="CG83" s="2"/>
      <c r="CQ83" s="2"/>
      <c r="DA83" s="2"/>
      <c r="DK83" s="2"/>
    </row>
    <row r="84" spans="3:115" s="80" customFormat="1" x14ac:dyDescent="0.15">
      <c r="C84" s="81"/>
      <c r="G84" s="82"/>
      <c r="H84" s="161"/>
      <c r="Q84" s="2"/>
      <c r="BC84" s="2"/>
      <c r="BM84" s="2"/>
      <c r="BW84" s="2"/>
      <c r="CG84" s="2"/>
      <c r="CQ84" s="2"/>
      <c r="DA84" s="2"/>
      <c r="DK84" s="2"/>
    </row>
    <row r="85" spans="3:115" s="80" customFormat="1" x14ac:dyDescent="0.15">
      <c r="C85" s="81"/>
      <c r="G85" s="82"/>
      <c r="H85" s="161"/>
      <c r="Q85" s="2"/>
      <c r="BC85" s="2"/>
      <c r="BM85" s="2"/>
      <c r="BW85" s="2"/>
      <c r="CG85" s="2"/>
      <c r="CQ85" s="2"/>
      <c r="DA85" s="2"/>
      <c r="DK85" s="2"/>
    </row>
    <row r="86" spans="3:115" s="80" customFormat="1" x14ac:dyDescent="0.15">
      <c r="C86" s="81"/>
      <c r="G86" s="82"/>
      <c r="H86" s="161"/>
      <c r="Q86" s="2"/>
      <c r="BC86" s="2"/>
      <c r="BM86" s="2"/>
      <c r="BW86" s="2"/>
      <c r="CG86" s="2"/>
      <c r="CQ86" s="2"/>
      <c r="DA86" s="2"/>
      <c r="DK86" s="2"/>
    </row>
    <row r="87" spans="3:115" s="80" customFormat="1" x14ac:dyDescent="0.15">
      <c r="C87" s="81"/>
      <c r="G87" s="82"/>
      <c r="H87" s="161"/>
      <c r="Q87" s="2"/>
      <c r="BC87" s="2"/>
      <c r="BM87" s="2"/>
      <c r="BW87" s="2"/>
      <c r="CG87" s="2"/>
      <c r="CQ87" s="2"/>
      <c r="DA87" s="2"/>
      <c r="DK87" s="2"/>
    </row>
    <row r="88" spans="3:115" s="80" customFormat="1" x14ac:dyDescent="0.15">
      <c r="C88" s="81"/>
      <c r="G88" s="82"/>
      <c r="H88" s="161"/>
      <c r="Q88" s="2"/>
      <c r="BC88" s="2"/>
      <c r="BM88" s="2"/>
      <c r="BW88" s="2"/>
      <c r="CG88" s="2"/>
      <c r="CQ88" s="2"/>
      <c r="DA88" s="2"/>
      <c r="DK88" s="2"/>
    </row>
    <row r="89" spans="3:115" s="80" customFormat="1" x14ac:dyDescent="0.15">
      <c r="C89" s="81"/>
      <c r="G89" s="82"/>
      <c r="H89" s="161"/>
      <c r="Q89" s="2"/>
      <c r="BC89" s="2"/>
      <c r="BM89" s="2"/>
      <c r="BW89" s="2"/>
      <c r="CG89" s="2"/>
      <c r="CQ89" s="2"/>
      <c r="DA89" s="2"/>
      <c r="DK89" s="2"/>
    </row>
    <row r="90" spans="3:115" s="80" customFormat="1" x14ac:dyDescent="0.15">
      <c r="C90" s="81"/>
      <c r="G90" s="82"/>
      <c r="H90" s="161"/>
      <c r="Q90" s="2"/>
      <c r="BC90" s="2"/>
      <c r="BM90" s="2"/>
      <c r="BW90" s="2"/>
      <c r="CG90" s="2"/>
      <c r="CQ90" s="2"/>
      <c r="DA90" s="2"/>
      <c r="DK90" s="2"/>
    </row>
    <row r="91" spans="3:115" s="80" customFormat="1" x14ac:dyDescent="0.15">
      <c r="C91" s="81"/>
      <c r="G91" s="82"/>
      <c r="H91" s="161"/>
      <c r="Q91" s="2"/>
      <c r="BC91" s="2"/>
      <c r="BM91" s="2"/>
      <c r="BW91" s="2"/>
      <c r="CG91" s="2"/>
      <c r="CQ91" s="2"/>
      <c r="DA91" s="2"/>
      <c r="DK91" s="2"/>
    </row>
    <row r="92" spans="3:115" s="80" customFormat="1" x14ac:dyDescent="0.15">
      <c r="C92" s="81"/>
      <c r="G92" s="82"/>
      <c r="H92" s="161"/>
      <c r="Q92" s="2"/>
      <c r="BC92" s="2"/>
      <c r="BM92" s="2"/>
      <c r="BW92" s="2"/>
      <c r="CG92" s="2"/>
      <c r="CQ92" s="2"/>
      <c r="DA92" s="2"/>
      <c r="DK92" s="2"/>
    </row>
    <row r="93" spans="3:115" s="80" customFormat="1" x14ac:dyDescent="0.15">
      <c r="C93" s="81"/>
      <c r="G93" s="82"/>
      <c r="H93" s="161"/>
      <c r="Q93" s="2"/>
      <c r="BC93" s="2"/>
      <c r="BM93" s="2"/>
      <c r="BW93" s="2"/>
      <c r="CG93" s="2"/>
      <c r="CQ93" s="2"/>
      <c r="DA93" s="2"/>
      <c r="DK93" s="2"/>
    </row>
    <row r="94" spans="3:115" s="80" customFormat="1" x14ac:dyDescent="0.15">
      <c r="C94" s="81"/>
      <c r="G94" s="82"/>
      <c r="H94" s="161"/>
      <c r="Q94" s="2"/>
      <c r="BC94" s="2"/>
      <c r="BM94" s="2"/>
      <c r="BW94" s="2"/>
      <c r="CG94" s="2"/>
      <c r="CQ94" s="2"/>
      <c r="DA94" s="2"/>
      <c r="DK94" s="2"/>
    </row>
    <row r="95" spans="3:115" s="80" customFormat="1" x14ac:dyDescent="0.15">
      <c r="C95" s="81"/>
      <c r="G95" s="82"/>
      <c r="H95" s="161"/>
      <c r="Q95" s="2"/>
      <c r="BC95" s="2"/>
      <c r="BM95" s="2"/>
      <c r="BW95" s="2"/>
      <c r="CG95" s="2"/>
      <c r="CQ95" s="2"/>
      <c r="DA95" s="2"/>
      <c r="DK95" s="2"/>
    </row>
    <row r="96" spans="3:115" s="80" customFormat="1" x14ac:dyDescent="0.15">
      <c r="C96" s="81"/>
      <c r="G96" s="82"/>
      <c r="H96" s="161"/>
      <c r="Q96" s="2"/>
      <c r="BC96" s="2"/>
      <c r="BM96" s="2"/>
      <c r="BW96" s="2"/>
      <c r="CG96" s="2"/>
      <c r="CQ96" s="2"/>
      <c r="DA96" s="2"/>
      <c r="DK96" s="2"/>
    </row>
    <row r="97" spans="3:115" s="80" customFormat="1" x14ac:dyDescent="0.15">
      <c r="C97" s="81"/>
      <c r="G97" s="82"/>
      <c r="H97" s="161"/>
      <c r="Q97" s="2"/>
      <c r="BC97" s="2"/>
      <c r="BM97" s="2"/>
      <c r="BW97" s="2"/>
      <c r="CG97" s="2"/>
      <c r="CQ97" s="2"/>
      <c r="DA97" s="2"/>
      <c r="DK97" s="2"/>
    </row>
    <row r="98" spans="3:115" s="80" customFormat="1" x14ac:dyDescent="0.15">
      <c r="C98" s="81"/>
      <c r="G98" s="82"/>
      <c r="H98" s="161"/>
      <c r="Q98" s="2"/>
      <c r="BC98" s="2"/>
      <c r="BM98" s="2"/>
      <c r="BW98" s="2"/>
      <c r="CG98" s="2"/>
      <c r="CQ98" s="2"/>
      <c r="DA98" s="2"/>
      <c r="DK98" s="2"/>
    </row>
    <row r="99" spans="3:115" s="80" customFormat="1" x14ac:dyDescent="0.15">
      <c r="C99" s="81"/>
      <c r="G99" s="82"/>
      <c r="H99" s="161"/>
      <c r="Q99" s="2"/>
      <c r="BC99" s="2"/>
      <c r="BM99" s="2"/>
      <c r="BW99" s="2"/>
      <c r="CG99" s="2"/>
      <c r="CQ99" s="2"/>
      <c r="DA99" s="2"/>
      <c r="DK99" s="2"/>
    </row>
    <row r="100" spans="3:115" s="80" customFormat="1" x14ac:dyDescent="0.15">
      <c r="C100" s="81"/>
      <c r="G100" s="82"/>
      <c r="H100" s="161"/>
      <c r="Q100" s="2"/>
      <c r="BC100" s="2"/>
      <c r="BM100" s="2"/>
      <c r="BW100" s="2"/>
      <c r="CG100" s="2"/>
      <c r="CQ100" s="2"/>
      <c r="DA100" s="2"/>
      <c r="DK100" s="2"/>
    </row>
    <row r="101" spans="3:115" s="80" customFormat="1" x14ac:dyDescent="0.15">
      <c r="C101" s="81"/>
      <c r="G101" s="82"/>
      <c r="H101" s="161"/>
      <c r="Q101" s="2"/>
      <c r="BC101" s="2"/>
      <c r="BM101" s="2"/>
      <c r="BW101" s="2"/>
      <c r="CG101" s="2"/>
      <c r="CQ101" s="2"/>
      <c r="DA101" s="2"/>
      <c r="DK101" s="2"/>
    </row>
    <row r="102" spans="3:115" s="80" customFormat="1" x14ac:dyDescent="0.15">
      <c r="C102" s="81"/>
      <c r="G102" s="82"/>
      <c r="H102" s="161"/>
      <c r="Q102" s="2"/>
      <c r="BC102" s="2"/>
      <c r="BM102" s="2"/>
      <c r="BW102" s="2"/>
      <c r="CG102" s="2"/>
      <c r="CQ102" s="2"/>
      <c r="DA102" s="2"/>
      <c r="DK102" s="2"/>
    </row>
    <row r="103" spans="3:115" s="80" customFormat="1" x14ac:dyDescent="0.15">
      <c r="C103" s="81"/>
      <c r="G103" s="82"/>
      <c r="H103" s="161"/>
      <c r="Q103" s="2"/>
      <c r="BC103" s="2"/>
      <c r="BM103" s="2"/>
      <c r="BW103" s="2"/>
      <c r="CG103" s="2"/>
      <c r="CQ103" s="2"/>
      <c r="DA103" s="2"/>
      <c r="DK103" s="2"/>
    </row>
    <row r="104" spans="3:115" s="80" customFormat="1" x14ac:dyDescent="0.15">
      <c r="C104" s="81"/>
      <c r="G104" s="82"/>
      <c r="H104" s="161"/>
      <c r="Q104" s="2"/>
      <c r="BC104" s="2"/>
      <c r="BM104" s="2"/>
      <c r="BW104" s="2"/>
      <c r="CG104" s="2"/>
      <c r="CQ104" s="2"/>
      <c r="DA104" s="2"/>
      <c r="DK104" s="2"/>
    </row>
    <row r="105" spans="3:115" s="80" customFormat="1" x14ac:dyDescent="0.15">
      <c r="C105" s="81"/>
      <c r="G105" s="82"/>
      <c r="H105" s="161"/>
      <c r="Q105" s="2"/>
      <c r="BC105" s="2"/>
      <c r="BM105" s="2"/>
      <c r="BW105" s="2"/>
      <c r="CG105" s="2"/>
      <c r="CQ105" s="2"/>
      <c r="DA105" s="2"/>
      <c r="DK105" s="2"/>
    </row>
    <row r="106" spans="3:115" s="80" customFormat="1" x14ac:dyDescent="0.15">
      <c r="C106" s="81"/>
      <c r="G106" s="82"/>
      <c r="H106" s="161"/>
      <c r="Q106" s="2"/>
      <c r="BC106" s="2"/>
      <c r="BM106" s="2"/>
      <c r="BW106" s="2"/>
      <c r="CG106" s="2"/>
      <c r="CQ106" s="2"/>
      <c r="DA106" s="2"/>
      <c r="DK106" s="2"/>
    </row>
    <row r="107" spans="3:115" s="80" customFormat="1" x14ac:dyDescent="0.15">
      <c r="C107" s="81"/>
      <c r="G107" s="82"/>
      <c r="H107" s="161"/>
      <c r="Q107" s="2"/>
      <c r="BC107" s="2"/>
      <c r="BM107" s="2"/>
      <c r="BW107" s="2"/>
      <c r="CG107" s="2"/>
      <c r="CQ107" s="2"/>
      <c r="DA107" s="2"/>
      <c r="DK107" s="2"/>
    </row>
    <row r="108" spans="3:115" s="80" customFormat="1" x14ac:dyDescent="0.15">
      <c r="C108" s="81"/>
      <c r="G108" s="82"/>
      <c r="H108" s="161"/>
      <c r="Q108" s="2"/>
      <c r="BC108" s="2"/>
      <c r="BM108" s="2"/>
      <c r="BW108" s="2"/>
      <c r="CG108" s="2"/>
      <c r="CQ108" s="2"/>
      <c r="DA108" s="2"/>
      <c r="DK108" s="2"/>
    </row>
    <row r="109" spans="3:115" s="80" customFormat="1" x14ac:dyDescent="0.15">
      <c r="C109" s="81"/>
      <c r="G109" s="82"/>
      <c r="H109" s="161"/>
      <c r="Q109" s="2"/>
      <c r="BC109" s="2"/>
      <c r="BM109" s="2"/>
      <c r="BW109" s="2"/>
      <c r="CG109" s="2"/>
      <c r="CQ109" s="2"/>
      <c r="DA109" s="2"/>
      <c r="DK109" s="2"/>
    </row>
    <row r="110" spans="3:115" s="80" customFormat="1" x14ac:dyDescent="0.15">
      <c r="C110" s="81"/>
      <c r="G110" s="82"/>
      <c r="H110" s="161"/>
      <c r="Q110" s="2"/>
      <c r="BC110" s="2"/>
      <c r="BM110" s="2"/>
      <c r="BW110" s="2"/>
      <c r="CG110" s="2"/>
      <c r="CQ110" s="2"/>
      <c r="DA110" s="2"/>
      <c r="DK110" s="2"/>
    </row>
    <row r="111" spans="3:115" s="80" customFormat="1" x14ac:dyDescent="0.15">
      <c r="C111" s="81"/>
      <c r="G111" s="82"/>
      <c r="H111" s="161"/>
      <c r="Q111" s="2"/>
      <c r="BC111" s="2"/>
      <c r="BM111" s="2"/>
      <c r="BW111" s="2"/>
      <c r="CG111" s="2"/>
      <c r="CQ111" s="2"/>
      <c r="DA111" s="2"/>
      <c r="DK111" s="2"/>
    </row>
    <row r="112" spans="3:115" s="80" customFormat="1" x14ac:dyDescent="0.15">
      <c r="C112" s="81"/>
      <c r="G112" s="82"/>
      <c r="H112" s="161"/>
      <c r="Q112" s="2"/>
      <c r="BC112" s="2"/>
      <c r="BM112" s="2"/>
      <c r="BW112" s="2"/>
      <c r="CG112" s="2"/>
      <c r="CQ112" s="2"/>
      <c r="DA112" s="2"/>
      <c r="DK112" s="2"/>
    </row>
    <row r="113" spans="3:115" s="80" customFormat="1" x14ac:dyDescent="0.15">
      <c r="C113" s="81"/>
      <c r="G113" s="82"/>
      <c r="H113" s="161"/>
      <c r="Q113" s="2"/>
      <c r="BC113" s="2"/>
      <c r="BM113" s="2"/>
      <c r="BW113" s="2"/>
      <c r="CG113" s="2"/>
      <c r="CQ113" s="2"/>
      <c r="DA113" s="2"/>
      <c r="DK113" s="2"/>
    </row>
    <row r="114" spans="3:115" s="80" customFormat="1" x14ac:dyDescent="0.15">
      <c r="C114" s="81"/>
      <c r="G114" s="82"/>
      <c r="H114" s="161"/>
      <c r="Q114" s="2"/>
      <c r="BC114" s="2"/>
      <c r="BM114" s="2"/>
      <c r="BW114" s="2"/>
      <c r="CG114" s="2"/>
      <c r="CQ114" s="2"/>
      <c r="DA114" s="2"/>
      <c r="DK114" s="2"/>
    </row>
    <row r="115" spans="3:115" s="80" customFormat="1" x14ac:dyDescent="0.15">
      <c r="C115" s="81"/>
      <c r="G115" s="82"/>
      <c r="H115" s="161"/>
      <c r="Q115" s="2"/>
      <c r="BC115" s="2"/>
      <c r="BM115" s="2"/>
      <c r="BW115" s="2"/>
      <c r="CG115" s="2"/>
      <c r="CQ115" s="2"/>
      <c r="DA115" s="2"/>
      <c r="DK115" s="2"/>
    </row>
    <row r="116" spans="3:115" s="80" customFormat="1" x14ac:dyDescent="0.15">
      <c r="C116" s="81"/>
      <c r="G116" s="82"/>
      <c r="H116" s="161"/>
      <c r="Q116" s="2"/>
      <c r="BC116" s="2"/>
      <c r="BM116" s="2"/>
      <c r="BW116" s="2"/>
      <c r="CG116" s="2"/>
      <c r="CQ116" s="2"/>
      <c r="DA116" s="2"/>
      <c r="DK116" s="2"/>
    </row>
    <row r="117" spans="3:115" s="80" customFormat="1" x14ac:dyDescent="0.15">
      <c r="C117" s="81"/>
      <c r="G117" s="82"/>
      <c r="H117" s="161"/>
      <c r="Q117" s="2"/>
      <c r="BC117" s="2"/>
      <c r="BM117" s="2"/>
      <c r="BW117" s="2"/>
      <c r="CG117" s="2"/>
      <c r="CQ117" s="2"/>
      <c r="DA117" s="2"/>
      <c r="DK117" s="2"/>
    </row>
    <row r="118" spans="3:115" s="80" customFormat="1" x14ac:dyDescent="0.15">
      <c r="C118" s="81"/>
      <c r="G118" s="82"/>
      <c r="H118" s="161"/>
      <c r="Q118" s="2"/>
      <c r="BC118" s="2"/>
      <c r="BM118" s="2"/>
      <c r="BW118" s="2"/>
      <c r="CG118" s="2"/>
      <c r="CQ118" s="2"/>
      <c r="DA118" s="2"/>
      <c r="DK118" s="2"/>
    </row>
    <row r="119" spans="3:115" s="80" customFormat="1" x14ac:dyDescent="0.15">
      <c r="C119" s="81"/>
      <c r="G119" s="82"/>
      <c r="H119" s="161"/>
      <c r="Q119" s="2"/>
      <c r="BC119" s="2"/>
      <c r="BM119" s="2"/>
      <c r="BW119" s="2"/>
      <c r="CG119" s="2"/>
      <c r="CQ119" s="2"/>
      <c r="DA119" s="2"/>
      <c r="DK119" s="2"/>
    </row>
    <row r="120" spans="3:115" s="80" customFormat="1" x14ac:dyDescent="0.15">
      <c r="C120" s="81"/>
      <c r="G120" s="82"/>
      <c r="H120" s="161"/>
      <c r="Q120" s="2"/>
      <c r="BC120" s="2"/>
      <c r="BM120" s="2"/>
      <c r="BW120" s="2"/>
      <c r="CG120" s="2"/>
      <c r="CQ120" s="2"/>
      <c r="DA120" s="2"/>
      <c r="DK120" s="2"/>
    </row>
    <row r="121" spans="3:115" s="80" customFormat="1" x14ac:dyDescent="0.15">
      <c r="C121" s="81"/>
      <c r="G121" s="82"/>
      <c r="H121" s="161"/>
      <c r="Q121" s="2"/>
      <c r="BC121" s="2"/>
      <c r="BM121" s="2"/>
      <c r="BW121" s="2"/>
      <c r="CG121" s="2"/>
      <c r="CQ121" s="2"/>
      <c r="DA121" s="2"/>
      <c r="DK121" s="2"/>
    </row>
    <row r="122" spans="3:115" s="80" customFormat="1" x14ac:dyDescent="0.15">
      <c r="C122" s="81"/>
      <c r="G122" s="82"/>
      <c r="H122" s="161"/>
      <c r="Q122" s="2"/>
      <c r="BC122" s="2"/>
      <c r="BM122" s="2"/>
      <c r="BW122" s="2"/>
      <c r="CG122" s="2"/>
      <c r="CQ122" s="2"/>
      <c r="DA122" s="2"/>
      <c r="DK122" s="2"/>
    </row>
    <row r="123" spans="3:115" s="80" customFormat="1" x14ac:dyDescent="0.15">
      <c r="C123" s="81"/>
      <c r="G123" s="82"/>
      <c r="H123" s="161"/>
      <c r="Q123" s="2"/>
      <c r="BC123" s="2"/>
      <c r="BM123" s="2"/>
      <c r="BW123" s="2"/>
      <c r="CG123" s="2"/>
      <c r="CQ123" s="2"/>
      <c r="DA123" s="2"/>
      <c r="DK123" s="2"/>
    </row>
    <row r="124" spans="3:115" s="80" customFormat="1" x14ac:dyDescent="0.15">
      <c r="C124" s="81"/>
      <c r="G124" s="82"/>
      <c r="H124" s="161"/>
      <c r="Q124" s="2"/>
      <c r="BC124" s="2"/>
      <c r="BM124" s="2"/>
      <c r="BW124" s="2"/>
      <c r="CG124" s="2"/>
      <c r="CQ124" s="2"/>
      <c r="DA124" s="2"/>
      <c r="DK124" s="2"/>
    </row>
    <row r="125" spans="3:115" s="80" customFormat="1" x14ac:dyDescent="0.15">
      <c r="C125" s="81"/>
      <c r="G125" s="82"/>
      <c r="H125" s="161"/>
      <c r="Q125" s="2"/>
      <c r="BC125" s="2"/>
      <c r="BM125" s="2"/>
      <c r="BW125" s="2"/>
      <c r="CG125" s="2"/>
      <c r="CQ125" s="2"/>
      <c r="DA125" s="2"/>
      <c r="DK125" s="2"/>
    </row>
    <row r="126" spans="3:115" s="80" customFormat="1" x14ac:dyDescent="0.15">
      <c r="C126" s="81"/>
      <c r="G126" s="82"/>
      <c r="H126" s="161"/>
      <c r="Q126" s="2"/>
      <c r="BC126" s="2"/>
      <c r="BM126" s="2"/>
      <c r="BW126" s="2"/>
      <c r="CG126" s="2"/>
      <c r="CQ126" s="2"/>
      <c r="DA126" s="2"/>
      <c r="DK126" s="2"/>
    </row>
    <row r="127" spans="3:115" s="80" customFormat="1" x14ac:dyDescent="0.15">
      <c r="C127" s="81"/>
      <c r="G127" s="82"/>
      <c r="H127" s="161"/>
      <c r="Q127" s="2"/>
      <c r="BC127" s="2"/>
      <c r="BM127" s="2"/>
      <c r="BW127" s="2"/>
      <c r="CG127" s="2"/>
      <c r="CQ127" s="2"/>
      <c r="DA127" s="2"/>
      <c r="DK127" s="2"/>
    </row>
    <row r="128" spans="3:115" s="80" customFormat="1" x14ac:dyDescent="0.15">
      <c r="C128" s="81"/>
      <c r="G128" s="82"/>
      <c r="H128" s="161"/>
      <c r="Q128" s="2"/>
      <c r="BC128" s="2"/>
      <c r="BM128" s="2"/>
      <c r="BW128" s="2"/>
      <c r="CG128" s="2"/>
      <c r="CQ128" s="2"/>
      <c r="DA128" s="2"/>
      <c r="DK128" s="2"/>
    </row>
    <row r="129" spans="3:115" s="80" customFormat="1" x14ac:dyDescent="0.15">
      <c r="C129" s="81"/>
      <c r="G129" s="82"/>
      <c r="H129" s="161"/>
      <c r="Q129" s="2"/>
      <c r="BC129" s="2"/>
      <c r="BM129" s="2"/>
      <c r="BW129" s="2"/>
      <c r="CG129" s="2"/>
      <c r="CQ129" s="2"/>
      <c r="DA129" s="2"/>
      <c r="DK129" s="2"/>
    </row>
    <row r="130" spans="3:115" s="80" customFormat="1" x14ac:dyDescent="0.15">
      <c r="C130" s="81"/>
      <c r="G130" s="82"/>
      <c r="H130" s="161"/>
      <c r="Q130" s="2"/>
      <c r="BC130" s="2"/>
      <c r="BM130" s="2"/>
      <c r="BW130" s="2"/>
      <c r="CG130" s="2"/>
      <c r="CQ130" s="2"/>
      <c r="DA130" s="2"/>
      <c r="DK130" s="2"/>
    </row>
    <row r="131" spans="3:115" s="80" customFormat="1" x14ac:dyDescent="0.15">
      <c r="C131" s="81"/>
      <c r="G131" s="82"/>
      <c r="H131" s="161"/>
      <c r="Q131" s="2"/>
      <c r="BC131" s="2"/>
      <c r="BM131" s="2"/>
      <c r="BW131" s="2"/>
      <c r="CG131" s="2"/>
      <c r="CQ131" s="2"/>
      <c r="DA131" s="2"/>
      <c r="DK131" s="2"/>
    </row>
    <row r="132" spans="3:115" s="80" customFormat="1" x14ac:dyDescent="0.15">
      <c r="C132" s="81"/>
      <c r="G132" s="82"/>
      <c r="H132" s="161"/>
      <c r="Q132" s="2"/>
      <c r="BC132" s="2"/>
      <c r="BM132" s="2"/>
      <c r="BW132" s="2"/>
      <c r="CG132" s="2"/>
      <c r="CQ132" s="2"/>
      <c r="DA132" s="2"/>
      <c r="DK132" s="2"/>
    </row>
    <row r="133" spans="3:115" s="80" customFormat="1" x14ac:dyDescent="0.15">
      <c r="C133" s="81"/>
      <c r="G133" s="82"/>
      <c r="H133" s="161"/>
      <c r="Q133" s="2"/>
      <c r="BC133" s="2"/>
      <c r="BM133" s="2"/>
      <c r="BW133" s="2"/>
      <c r="CG133" s="2"/>
      <c r="CQ133" s="2"/>
      <c r="DA133" s="2"/>
      <c r="DK133" s="2"/>
    </row>
    <row r="134" spans="3:115" s="80" customFormat="1" x14ac:dyDescent="0.15">
      <c r="C134" s="81"/>
      <c r="G134" s="82"/>
      <c r="H134" s="161"/>
      <c r="Q134" s="2"/>
      <c r="BC134" s="2"/>
      <c r="BM134" s="2"/>
      <c r="BW134" s="2"/>
      <c r="CG134" s="2"/>
      <c r="CQ134" s="2"/>
      <c r="DA134" s="2"/>
      <c r="DK134" s="2"/>
    </row>
    <row r="135" spans="3:115" s="80" customFormat="1" x14ac:dyDescent="0.15">
      <c r="C135" s="81"/>
      <c r="G135" s="82"/>
      <c r="H135" s="161"/>
      <c r="Q135" s="2"/>
      <c r="BC135" s="2"/>
      <c r="BM135" s="2"/>
      <c r="BW135" s="2"/>
      <c r="CG135" s="2"/>
      <c r="CQ135" s="2"/>
      <c r="DA135" s="2"/>
      <c r="DK135" s="2"/>
    </row>
    <row r="136" spans="3:115" s="80" customFormat="1" x14ac:dyDescent="0.15">
      <c r="C136" s="81"/>
      <c r="G136" s="82"/>
      <c r="H136" s="161"/>
      <c r="Q136" s="2"/>
      <c r="BC136" s="2"/>
      <c r="BM136" s="2"/>
      <c r="BW136" s="2"/>
      <c r="CG136" s="2"/>
      <c r="CQ136" s="2"/>
      <c r="DA136" s="2"/>
      <c r="DK136" s="2"/>
    </row>
    <row r="137" spans="3:115" s="80" customFormat="1" x14ac:dyDescent="0.15">
      <c r="C137" s="81"/>
      <c r="G137" s="82"/>
      <c r="H137" s="161"/>
      <c r="Q137" s="2"/>
      <c r="BC137" s="2"/>
      <c r="BM137" s="2"/>
      <c r="BW137" s="2"/>
      <c r="CG137" s="2"/>
      <c r="CQ137" s="2"/>
      <c r="DA137" s="2"/>
      <c r="DK137" s="2"/>
    </row>
    <row r="138" spans="3:115" s="80" customFormat="1" x14ac:dyDescent="0.15">
      <c r="C138" s="81"/>
      <c r="G138" s="82"/>
      <c r="H138" s="161"/>
      <c r="Q138" s="2"/>
      <c r="BC138" s="2"/>
      <c r="BM138" s="2"/>
      <c r="BW138" s="2"/>
      <c r="CG138" s="2"/>
      <c r="CQ138" s="2"/>
      <c r="DA138" s="2"/>
      <c r="DK138" s="2"/>
    </row>
    <row r="139" spans="3:115" s="80" customFormat="1" x14ac:dyDescent="0.15">
      <c r="C139" s="81"/>
      <c r="G139" s="82"/>
      <c r="H139" s="161"/>
      <c r="Q139" s="2"/>
      <c r="BC139" s="2"/>
      <c r="BM139" s="2"/>
      <c r="BW139" s="2"/>
      <c r="CG139" s="2"/>
      <c r="CQ139" s="2"/>
      <c r="DA139" s="2"/>
      <c r="DK139" s="2"/>
    </row>
    <row r="140" spans="3:115" s="80" customFormat="1" x14ac:dyDescent="0.15">
      <c r="C140" s="81"/>
      <c r="G140" s="82"/>
      <c r="H140" s="161"/>
      <c r="Q140" s="2"/>
      <c r="BC140" s="2"/>
      <c r="BM140" s="2"/>
      <c r="BW140" s="2"/>
      <c r="CG140" s="2"/>
      <c r="CQ140" s="2"/>
      <c r="DA140" s="2"/>
      <c r="DK140" s="2"/>
    </row>
    <row r="141" spans="3:115" s="80" customFormat="1" x14ac:dyDescent="0.15">
      <c r="C141" s="81"/>
      <c r="G141" s="82"/>
      <c r="H141" s="161"/>
      <c r="Q141" s="2"/>
      <c r="BC141" s="2"/>
      <c r="BM141" s="2"/>
      <c r="BW141" s="2"/>
      <c r="CG141" s="2"/>
      <c r="CQ141" s="2"/>
      <c r="DA141" s="2"/>
      <c r="DK141" s="2"/>
    </row>
    <row r="142" spans="3:115" s="80" customFormat="1" x14ac:dyDescent="0.15">
      <c r="C142" s="81"/>
      <c r="G142" s="82"/>
      <c r="H142" s="161"/>
      <c r="Q142" s="2"/>
      <c r="BC142" s="2"/>
      <c r="BM142" s="2"/>
      <c r="BW142" s="2"/>
      <c r="CG142" s="2"/>
      <c r="CQ142" s="2"/>
      <c r="DA142" s="2"/>
      <c r="DK142" s="2"/>
    </row>
    <row r="143" spans="3:115" s="80" customFormat="1" x14ac:dyDescent="0.15">
      <c r="C143" s="81"/>
      <c r="G143" s="82"/>
      <c r="H143" s="161"/>
      <c r="Q143" s="2"/>
      <c r="BC143" s="2"/>
      <c r="BM143" s="2"/>
      <c r="BW143" s="2"/>
      <c r="CG143" s="2"/>
      <c r="CQ143" s="2"/>
      <c r="DA143" s="2"/>
      <c r="DK143" s="2"/>
    </row>
    <row r="144" spans="3:115" s="80" customFormat="1" x14ac:dyDescent="0.15">
      <c r="C144" s="81"/>
      <c r="G144" s="82"/>
      <c r="H144" s="161"/>
      <c r="Q144" s="2"/>
      <c r="BC144" s="2"/>
      <c r="BM144" s="2"/>
      <c r="BW144" s="2"/>
      <c r="CG144" s="2"/>
      <c r="CQ144" s="2"/>
      <c r="DA144" s="2"/>
      <c r="DK144" s="2"/>
    </row>
    <row r="145" spans="3:115" s="80" customFormat="1" x14ac:dyDescent="0.15">
      <c r="C145" s="81"/>
      <c r="G145" s="82"/>
      <c r="H145" s="161"/>
      <c r="Q145" s="2"/>
      <c r="BC145" s="2"/>
      <c r="BM145" s="2"/>
      <c r="BW145" s="2"/>
      <c r="CG145" s="2"/>
      <c r="CQ145" s="2"/>
      <c r="DA145" s="2"/>
      <c r="DK145" s="2"/>
    </row>
    <row r="146" spans="3:115" s="80" customFormat="1" x14ac:dyDescent="0.15">
      <c r="C146" s="81"/>
      <c r="G146" s="82"/>
      <c r="H146" s="161"/>
      <c r="Q146" s="2"/>
      <c r="BC146" s="2"/>
      <c r="BM146" s="2"/>
      <c r="BW146" s="2"/>
      <c r="CG146" s="2"/>
      <c r="CQ146" s="2"/>
      <c r="DA146" s="2"/>
      <c r="DK146" s="2"/>
    </row>
    <row r="147" spans="3:115" s="80" customFormat="1" x14ac:dyDescent="0.15">
      <c r="C147" s="81"/>
      <c r="G147" s="82"/>
      <c r="H147" s="161"/>
      <c r="Q147" s="2"/>
      <c r="BC147" s="2"/>
      <c r="BM147" s="2"/>
      <c r="BW147" s="2"/>
      <c r="CG147" s="2"/>
      <c r="CQ147" s="2"/>
      <c r="DA147" s="2"/>
      <c r="DK147" s="2"/>
    </row>
    <row r="148" spans="3:115" s="80" customFormat="1" x14ac:dyDescent="0.15">
      <c r="C148" s="81"/>
      <c r="G148" s="82"/>
      <c r="H148" s="161"/>
      <c r="Q148" s="2"/>
      <c r="BC148" s="2"/>
      <c r="BM148" s="2"/>
      <c r="BW148" s="2"/>
      <c r="CG148" s="2"/>
      <c r="CQ148" s="2"/>
      <c r="DA148" s="2"/>
      <c r="DK148" s="2"/>
    </row>
    <row r="149" spans="3:115" s="80" customFormat="1" x14ac:dyDescent="0.15">
      <c r="C149" s="81"/>
      <c r="G149" s="82"/>
      <c r="H149" s="161"/>
      <c r="Q149" s="2"/>
      <c r="BC149" s="2"/>
      <c r="BM149" s="2"/>
      <c r="BW149" s="2"/>
      <c r="CG149" s="2"/>
      <c r="CQ149" s="2"/>
      <c r="DA149" s="2"/>
      <c r="DK149" s="2"/>
    </row>
    <row r="150" spans="3:115" s="80" customFormat="1" x14ac:dyDescent="0.15">
      <c r="C150" s="81"/>
      <c r="G150" s="82"/>
      <c r="H150" s="161"/>
      <c r="Q150" s="2"/>
      <c r="BC150" s="2"/>
      <c r="BM150" s="2"/>
      <c r="BW150" s="2"/>
      <c r="CG150" s="2"/>
      <c r="CQ150" s="2"/>
      <c r="DA150" s="2"/>
      <c r="DK150" s="2"/>
    </row>
    <row r="151" spans="3:115" s="80" customFormat="1" x14ac:dyDescent="0.15">
      <c r="C151" s="81"/>
      <c r="G151" s="82"/>
      <c r="H151" s="161"/>
      <c r="Q151" s="2"/>
      <c r="BC151" s="2"/>
      <c r="BM151" s="2"/>
      <c r="BW151" s="2"/>
      <c r="CG151" s="2"/>
      <c r="CQ151" s="2"/>
      <c r="DA151" s="2"/>
      <c r="DK151" s="2"/>
    </row>
    <row r="152" spans="3:115" s="80" customFormat="1" x14ac:dyDescent="0.15">
      <c r="C152" s="81"/>
      <c r="G152" s="82"/>
      <c r="H152" s="161"/>
      <c r="Q152" s="2"/>
      <c r="BC152" s="2"/>
      <c r="BM152" s="2"/>
      <c r="BW152" s="2"/>
      <c r="CG152" s="2"/>
      <c r="CQ152" s="2"/>
      <c r="DA152" s="2"/>
      <c r="DK152" s="2"/>
    </row>
    <row r="153" spans="3:115" s="80" customFormat="1" x14ac:dyDescent="0.15">
      <c r="C153" s="81"/>
      <c r="G153" s="82"/>
      <c r="H153" s="161"/>
      <c r="Q153" s="2"/>
      <c r="BC153" s="2"/>
      <c r="BM153" s="2"/>
      <c r="BW153" s="2"/>
      <c r="CG153" s="2"/>
      <c r="CQ153" s="2"/>
      <c r="DA153" s="2"/>
      <c r="DK153" s="2"/>
    </row>
    <row r="154" spans="3:115" s="80" customFormat="1" x14ac:dyDescent="0.15">
      <c r="C154" s="81"/>
      <c r="G154" s="82"/>
      <c r="H154" s="161"/>
      <c r="Q154" s="2"/>
      <c r="BC154" s="2"/>
      <c r="BM154" s="2"/>
      <c r="BW154" s="2"/>
      <c r="CG154" s="2"/>
      <c r="CQ154" s="2"/>
      <c r="DA154" s="2"/>
      <c r="DK154" s="2"/>
    </row>
    <row r="155" spans="3:115" s="80" customFormat="1" x14ac:dyDescent="0.15">
      <c r="C155" s="81"/>
      <c r="G155" s="82"/>
      <c r="H155" s="161"/>
      <c r="Q155" s="2"/>
      <c r="BC155" s="2"/>
      <c r="BM155" s="2"/>
      <c r="BW155" s="2"/>
      <c r="CG155" s="2"/>
      <c r="CQ155" s="2"/>
      <c r="DA155" s="2"/>
      <c r="DK155" s="2"/>
    </row>
    <row r="156" spans="3:115" s="80" customFormat="1" x14ac:dyDescent="0.15">
      <c r="C156" s="81"/>
      <c r="G156" s="82"/>
      <c r="H156" s="161"/>
      <c r="Q156" s="2"/>
      <c r="BC156" s="2"/>
      <c r="BM156" s="2"/>
      <c r="BW156" s="2"/>
      <c r="CG156" s="2"/>
      <c r="CQ156" s="2"/>
      <c r="DA156" s="2"/>
      <c r="DK156" s="2"/>
    </row>
    <row r="157" spans="3:115" s="80" customFormat="1" x14ac:dyDescent="0.15">
      <c r="C157" s="81"/>
      <c r="G157" s="82"/>
      <c r="H157" s="161"/>
      <c r="Q157" s="2"/>
      <c r="BC157" s="2"/>
      <c r="BM157" s="2"/>
      <c r="BW157" s="2"/>
      <c r="CG157" s="2"/>
      <c r="CQ157" s="2"/>
      <c r="DA157" s="2"/>
      <c r="DK157" s="2"/>
    </row>
    <row r="158" spans="3:115" s="80" customFormat="1" x14ac:dyDescent="0.15">
      <c r="C158" s="81"/>
      <c r="G158" s="82"/>
      <c r="H158" s="161"/>
      <c r="Q158" s="2"/>
      <c r="BC158" s="2"/>
      <c r="BM158" s="2"/>
      <c r="BW158" s="2"/>
      <c r="CG158" s="2"/>
      <c r="CQ158" s="2"/>
      <c r="DA158" s="2"/>
      <c r="DK158" s="2"/>
    </row>
    <row r="159" spans="3:115" s="80" customFormat="1" x14ac:dyDescent="0.15">
      <c r="C159" s="81"/>
      <c r="G159" s="82"/>
      <c r="H159" s="161"/>
      <c r="Q159" s="2"/>
      <c r="BC159" s="2"/>
      <c r="BM159" s="2"/>
      <c r="BW159" s="2"/>
      <c r="CG159" s="2"/>
      <c r="CQ159" s="2"/>
      <c r="DA159" s="2"/>
      <c r="DK159" s="2"/>
    </row>
    <row r="160" spans="3:115" s="80" customFormat="1" x14ac:dyDescent="0.15">
      <c r="C160" s="81"/>
      <c r="G160" s="82"/>
      <c r="H160" s="161"/>
      <c r="Q160" s="2"/>
      <c r="BC160" s="2"/>
      <c r="BM160" s="2"/>
      <c r="BW160" s="2"/>
      <c r="CG160" s="2"/>
      <c r="CQ160" s="2"/>
      <c r="DA160" s="2"/>
      <c r="DK160" s="2"/>
    </row>
    <row r="161" spans="3:115" s="80" customFormat="1" x14ac:dyDescent="0.15">
      <c r="C161" s="81"/>
      <c r="G161" s="82"/>
      <c r="H161" s="161"/>
      <c r="Q161" s="2"/>
      <c r="BC161" s="2"/>
      <c r="BM161" s="2"/>
      <c r="BW161" s="2"/>
      <c r="CG161" s="2"/>
      <c r="CQ161" s="2"/>
      <c r="DA161" s="2"/>
      <c r="DK161" s="2"/>
    </row>
    <row r="162" spans="3:115" s="80" customFormat="1" x14ac:dyDescent="0.15">
      <c r="C162" s="81"/>
      <c r="G162" s="82"/>
      <c r="H162" s="161"/>
      <c r="Q162" s="2"/>
      <c r="BC162" s="2"/>
      <c r="BM162" s="2"/>
      <c r="BW162" s="2"/>
      <c r="CG162" s="2"/>
      <c r="CQ162" s="2"/>
      <c r="DA162" s="2"/>
      <c r="DK162" s="2"/>
    </row>
    <row r="163" spans="3:115" s="80" customFormat="1" x14ac:dyDescent="0.15">
      <c r="C163" s="81"/>
      <c r="G163" s="82"/>
      <c r="H163" s="161"/>
      <c r="Q163" s="2"/>
      <c r="BC163" s="2"/>
      <c r="BM163" s="2"/>
      <c r="BW163" s="2"/>
      <c r="CG163" s="2"/>
      <c r="CQ163" s="2"/>
      <c r="DA163" s="2"/>
      <c r="DK163" s="2"/>
    </row>
    <row r="164" spans="3:115" s="80" customFormat="1" x14ac:dyDescent="0.15">
      <c r="C164" s="81"/>
      <c r="G164" s="82"/>
      <c r="H164" s="161"/>
      <c r="Q164" s="2"/>
      <c r="BC164" s="2"/>
      <c r="BM164" s="2"/>
      <c r="BW164" s="2"/>
      <c r="CG164" s="2"/>
      <c r="CQ164" s="2"/>
      <c r="DA164" s="2"/>
      <c r="DK164" s="2"/>
    </row>
    <row r="165" spans="3:115" s="80" customFormat="1" x14ac:dyDescent="0.15">
      <c r="C165" s="81"/>
      <c r="G165" s="82"/>
      <c r="H165" s="161"/>
      <c r="Q165" s="2"/>
      <c r="BC165" s="2"/>
      <c r="BM165" s="2"/>
      <c r="BW165" s="2"/>
      <c r="CG165" s="2"/>
      <c r="CQ165" s="2"/>
      <c r="DA165" s="2"/>
      <c r="DK165" s="2"/>
    </row>
    <row r="166" spans="3:115" s="80" customFormat="1" x14ac:dyDescent="0.15">
      <c r="C166" s="81"/>
      <c r="G166" s="82"/>
      <c r="H166" s="161"/>
      <c r="Q166" s="2"/>
      <c r="BC166" s="2"/>
      <c r="BM166" s="2"/>
      <c r="BW166" s="2"/>
      <c r="CG166" s="2"/>
      <c r="CQ166" s="2"/>
      <c r="DA166" s="2"/>
      <c r="DK166" s="2"/>
    </row>
    <row r="167" spans="3:115" s="80" customFormat="1" x14ac:dyDescent="0.15">
      <c r="C167" s="81"/>
      <c r="G167" s="82"/>
      <c r="H167" s="161"/>
      <c r="Q167" s="2"/>
      <c r="BC167" s="2"/>
      <c r="BM167" s="2"/>
      <c r="BW167" s="2"/>
      <c r="CG167" s="2"/>
      <c r="CQ167" s="2"/>
      <c r="DA167" s="2"/>
      <c r="DK167" s="2"/>
    </row>
    <row r="168" spans="3:115" s="80" customFormat="1" x14ac:dyDescent="0.15">
      <c r="C168" s="81"/>
      <c r="G168" s="82"/>
      <c r="H168" s="161"/>
      <c r="Q168" s="2"/>
      <c r="BC168" s="2"/>
      <c r="BM168" s="2"/>
      <c r="BW168" s="2"/>
      <c r="CG168" s="2"/>
      <c r="CQ168" s="2"/>
      <c r="DA168" s="2"/>
      <c r="DK168" s="2"/>
    </row>
    <row r="169" spans="3:115" s="80" customFormat="1" x14ac:dyDescent="0.15">
      <c r="C169" s="81"/>
      <c r="G169" s="82"/>
      <c r="H169" s="161"/>
      <c r="Q169" s="2"/>
      <c r="BC169" s="2"/>
      <c r="BM169" s="2"/>
      <c r="BW169" s="2"/>
      <c r="CG169" s="2"/>
      <c r="CQ169" s="2"/>
      <c r="DA169" s="2"/>
      <c r="DK169" s="2"/>
    </row>
    <row r="170" spans="3:115" s="80" customFormat="1" x14ac:dyDescent="0.15">
      <c r="C170" s="81"/>
      <c r="G170" s="82"/>
      <c r="H170" s="161"/>
      <c r="Q170" s="2"/>
      <c r="BC170" s="2"/>
      <c r="BM170" s="2"/>
      <c r="BW170" s="2"/>
      <c r="CG170" s="2"/>
      <c r="CQ170" s="2"/>
      <c r="DA170" s="2"/>
      <c r="DK170" s="2"/>
    </row>
    <row r="171" spans="3:115" s="80" customFormat="1" x14ac:dyDescent="0.15">
      <c r="C171" s="81"/>
      <c r="G171" s="82"/>
      <c r="H171" s="161"/>
      <c r="Q171" s="2"/>
      <c r="BC171" s="2"/>
      <c r="BM171" s="2"/>
      <c r="BW171" s="2"/>
      <c r="CG171" s="2"/>
      <c r="CQ171" s="2"/>
      <c r="DA171" s="2"/>
      <c r="DK171" s="2"/>
    </row>
    <row r="172" spans="3:115" s="80" customFormat="1" x14ac:dyDescent="0.15">
      <c r="C172" s="81"/>
      <c r="G172" s="82"/>
      <c r="H172" s="161"/>
      <c r="Q172" s="2"/>
      <c r="BC172" s="2"/>
      <c r="BM172" s="2"/>
      <c r="BW172" s="2"/>
      <c r="CG172" s="2"/>
      <c r="CQ172" s="2"/>
      <c r="DA172" s="2"/>
      <c r="DK172" s="2"/>
    </row>
    <row r="173" spans="3:115" s="80" customFormat="1" x14ac:dyDescent="0.15">
      <c r="C173" s="81"/>
      <c r="G173" s="82"/>
      <c r="H173" s="161"/>
      <c r="Q173" s="2"/>
      <c r="BC173" s="2"/>
      <c r="BM173" s="2"/>
      <c r="BW173" s="2"/>
      <c r="CG173" s="2"/>
      <c r="CQ173" s="2"/>
      <c r="DA173" s="2"/>
      <c r="DK173" s="2"/>
    </row>
    <row r="174" spans="3:115" s="80" customFormat="1" x14ac:dyDescent="0.15">
      <c r="C174" s="81"/>
      <c r="G174" s="82"/>
      <c r="H174" s="161"/>
      <c r="Q174" s="2"/>
      <c r="BC174" s="2"/>
      <c r="BM174" s="2"/>
      <c r="BW174" s="2"/>
      <c r="CG174" s="2"/>
      <c r="CQ174" s="2"/>
      <c r="DA174" s="2"/>
      <c r="DK174" s="2"/>
    </row>
    <row r="175" spans="3:115" s="80" customFormat="1" x14ac:dyDescent="0.15">
      <c r="C175" s="81"/>
      <c r="G175" s="82"/>
      <c r="H175" s="161"/>
      <c r="Q175" s="2"/>
      <c r="BC175" s="2"/>
      <c r="BM175" s="2"/>
      <c r="BW175" s="2"/>
      <c r="CG175" s="2"/>
      <c r="CQ175" s="2"/>
      <c r="DA175" s="2"/>
      <c r="DK175" s="2"/>
    </row>
    <row r="176" spans="3:115" s="80" customFormat="1" x14ac:dyDescent="0.15">
      <c r="C176" s="81"/>
      <c r="G176" s="82"/>
      <c r="H176" s="161"/>
      <c r="Q176" s="2"/>
      <c r="BC176" s="2"/>
      <c r="BM176" s="2"/>
      <c r="BW176" s="2"/>
      <c r="CG176" s="2"/>
      <c r="CQ176" s="2"/>
      <c r="DA176" s="2"/>
      <c r="DK176" s="2"/>
    </row>
    <row r="177" spans="3:115" s="80" customFormat="1" x14ac:dyDescent="0.15">
      <c r="C177" s="81"/>
      <c r="G177" s="82"/>
      <c r="H177" s="161"/>
      <c r="Q177" s="2"/>
      <c r="BC177" s="2"/>
      <c r="BM177" s="2"/>
      <c r="BW177" s="2"/>
      <c r="CG177" s="2"/>
      <c r="CQ177" s="2"/>
      <c r="DA177" s="2"/>
      <c r="DK177" s="2"/>
    </row>
    <row r="178" spans="3:115" s="80" customFormat="1" x14ac:dyDescent="0.15">
      <c r="C178" s="81"/>
      <c r="G178" s="82"/>
      <c r="H178" s="161"/>
      <c r="Q178" s="2"/>
      <c r="BC178" s="2"/>
      <c r="BM178" s="2"/>
      <c r="BW178" s="2"/>
      <c r="CG178" s="2"/>
      <c r="CQ178" s="2"/>
      <c r="DA178" s="2"/>
      <c r="DK178" s="2"/>
    </row>
    <row r="179" spans="3:115" s="80" customFormat="1" x14ac:dyDescent="0.15">
      <c r="C179" s="81"/>
      <c r="G179" s="82"/>
      <c r="H179" s="161"/>
      <c r="Q179" s="2"/>
      <c r="BC179" s="2"/>
      <c r="BM179" s="2"/>
      <c r="BW179" s="2"/>
      <c r="CG179" s="2"/>
      <c r="CQ179" s="2"/>
      <c r="DA179" s="2"/>
      <c r="DK179" s="2"/>
    </row>
    <row r="180" spans="3:115" s="80" customFormat="1" x14ac:dyDescent="0.15">
      <c r="C180" s="81"/>
      <c r="G180" s="82"/>
      <c r="H180" s="161"/>
      <c r="Q180" s="2"/>
      <c r="BC180" s="2"/>
      <c r="BM180" s="2"/>
      <c r="BW180" s="2"/>
      <c r="CG180" s="2"/>
      <c r="CQ180" s="2"/>
      <c r="DA180" s="2"/>
      <c r="DK180" s="2"/>
    </row>
    <row r="181" spans="3:115" s="80" customFormat="1" x14ac:dyDescent="0.15">
      <c r="C181" s="81"/>
      <c r="G181" s="82"/>
      <c r="H181" s="161"/>
      <c r="Q181" s="2"/>
      <c r="BC181" s="2"/>
      <c r="BM181" s="2"/>
      <c r="BW181" s="2"/>
      <c r="CG181" s="2"/>
      <c r="CQ181" s="2"/>
      <c r="DA181" s="2"/>
      <c r="DK181" s="2"/>
    </row>
    <row r="182" spans="3:115" s="80" customFormat="1" x14ac:dyDescent="0.15">
      <c r="C182" s="81"/>
      <c r="G182" s="82"/>
      <c r="H182" s="161"/>
      <c r="Q182" s="2"/>
      <c r="BC182" s="2"/>
      <c r="BM182" s="2"/>
      <c r="BW182" s="2"/>
      <c r="CG182" s="2"/>
      <c r="CQ182" s="2"/>
      <c r="DA182" s="2"/>
      <c r="DK182" s="2"/>
    </row>
    <row r="183" spans="3:115" s="80" customFormat="1" x14ac:dyDescent="0.15">
      <c r="C183" s="81"/>
      <c r="G183" s="82"/>
      <c r="H183" s="161"/>
      <c r="Q183" s="2"/>
      <c r="BC183" s="2"/>
      <c r="BM183" s="2"/>
      <c r="BW183" s="2"/>
      <c r="CG183" s="2"/>
      <c r="CQ183" s="2"/>
      <c r="DA183" s="2"/>
      <c r="DK183" s="2"/>
    </row>
    <row r="184" spans="3:115" s="80" customFormat="1" x14ac:dyDescent="0.15">
      <c r="C184" s="81"/>
      <c r="G184" s="82"/>
      <c r="H184" s="161"/>
      <c r="Q184" s="2"/>
      <c r="BC184" s="2"/>
      <c r="BM184" s="2"/>
      <c r="BW184" s="2"/>
      <c r="CG184" s="2"/>
      <c r="CQ184" s="2"/>
      <c r="DA184" s="2"/>
      <c r="DK184" s="2"/>
    </row>
    <row r="185" spans="3:115" s="80" customFormat="1" x14ac:dyDescent="0.15">
      <c r="C185" s="81"/>
      <c r="G185" s="82"/>
      <c r="H185" s="161"/>
      <c r="Q185" s="2"/>
      <c r="BC185" s="2"/>
      <c r="BM185" s="2"/>
      <c r="BW185" s="2"/>
      <c r="CG185" s="2"/>
      <c r="CQ185" s="2"/>
      <c r="DA185" s="2"/>
      <c r="DK185" s="2"/>
    </row>
    <row r="186" spans="3:115" s="80" customFormat="1" x14ac:dyDescent="0.15">
      <c r="C186" s="81"/>
      <c r="G186" s="82"/>
      <c r="H186" s="161"/>
      <c r="Q186" s="2"/>
      <c r="BC186" s="2"/>
      <c r="BM186" s="2"/>
      <c r="BW186" s="2"/>
      <c r="CG186" s="2"/>
      <c r="CQ186" s="2"/>
      <c r="DA186" s="2"/>
      <c r="DK186" s="2"/>
    </row>
    <row r="187" spans="3:115" s="80" customFormat="1" x14ac:dyDescent="0.15">
      <c r="C187" s="81"/>
      <c r="G187" s="82"/>
      <c r="H187" s="161"/>
      <c r="Q187" s="2"/>
      <c r="BC187" s="2"/>
      <c r="BM187" s="2"/>
      <c r="BW187" s="2"/>
      <c r="CG187" s="2"/>
      <c r="CQ187" s="2"/>
      <c r="DA187" s="2"/>
      <c r="DK187" s="2"/>
    </row>
    <row r="188" spans="3:115" s="80" customFormat="1" x14ac:dyDescent="0.15">
      <c r="C188" s="81"/>
      <c r="G188" s="82"/>
      <c r="H188" s="161"/>
      <c r="Q188" s="2"/>
      <c r="BC188" s="2"/>
      <c r="BM188" s="2"/>
      <c r="BW188" s="2"/>
      <c r="CG188" s="2"/>
      <c r="CQ188" s="2"/>
      <c r="DA188" s="2"/>
      <c r="DK188" s="2"/>
    </row>
    <row r="189" spans="3:115" s="80" customFormat="1" x14ac:dyDescent="0.15">
      <c r="C189" s="81"/>
      <c r="G189" s="82"/>
      <c r="H189" s="161"/>
      <c r="Q189" s="2"/>
      <c r="BC189" s="2"/>
      <c r="BM189" s="2"/>
      <c r="BW189" s="2"/>
      <c r="CG189" s="2"/>
      <c r="CQ189" s="2"/>
      <c r="DA189" s="2"/>
      <c r="DK189" s="2"/>
    </row>
    <row r="190" spans="3:115" s="80" customFormat="1" x14ac:dyDescent="0.15">
      <c r="C190" s="81"/>
      <c r="G190" s="82"/>
      <c r="H190" s="161"/>
      <c r="Q190" s="2"/>
      <c r="BC190" s="2"/>
      <c r="BM190" s="2"/>
      <c r="BW190" s="2"/>
      <c r="CG190" s="2"/>
      <c r="CQ190" s="2"/>
      <c r="DA190" s="2"/>
      <c r="DK190" s="2"/>
    </row>
    <row r="191" spans="3:115" s="80" customFormat="1" x14ac:dyDescent="0.15">
      <c r="C191" s="81"/>
      <c r="G191" s="82"/>
      <c r="H191" s="161"/>
      <c r="Q191" s="2"/>
      <c r="BC191" s="2"/>
      <c r="BM191" s="2"/>
      <c r="BW191" s="2"/>
      <c r="CG191" s="2"/>
      <c r="CQ191" s="2"/>
      <c r="DA191" s="2"/>
      <c r="DK191" s="2"/>
    </row>
    <row r="192" spans="3:115" s="80" customFormat="1" x14ac:dyDescent="0.15">
      <c r="C192" s="81"/>
      <c r="G192" s="82"/>
      <c r="H192" s="161"/>
      <c r="Q192" s="2"/>
      <c r="BC192" s="2"/>
      <c r="BM192" s="2"/>
      <c r="BW192" s="2"/>
      <c r="CG192" s="2"/>
      <c r="CQ192" s="2"/>
      <c r="DA192" s="2"/>
      <c r="DK192" s="2"/>
    </row>
    <row r="193" spans="3:115" s="80" customFormat="1" x14ac:dyDescent="0.15">
      <c r="C193" s="81"/>
      <c r="G193" s="82"/>
      <c r="H193" s="161"/>
      <c r="Q193" s="2"/>
      <c r="BC193" s="2"/>
      <c r="BM193" s="2"/>
      <c r="BW193" s="2"/>
      <c r="CG193" s="2"/>
      <c r="CQ193" s="2"/>
      <c r="DA193" s="2"/>
      <c r="DK193" s="2"/>
    </row>
    <row r="194" spans="3:115" s="80" customFormat="1" x14ac:dyDescent="0.15">
      <c r="C194" s="81"/>
      <c r="G194" s="82"/>
      <c r="H194" s="161"/>
      <c r="Q194" s="2"/>
      <c r="BC194" s="2"/>
      <c r="BM194" s="2"/>
      <c r="BW194" s="2"/>
      <c r="CG194" s="2"/>
      <c r="CQ194" s="2"/>
      <c r="DA194" s="2"/>
      <c r="DK194" s="2"/>
    </row>
    <row r="195" spans="3:115" s="80" customFormat="1" x14ac:dyDescent="0.15">
      <c r="C195" s="81"/>
      <c r="G195" s="82"/>
      <c r="H195" s="161"/>
      <c r="Q195" s="2"/>
      <c r="BC195" s="2"/>
      <c r="BM195" s="2"/>
      <c r="BW195" s="2"/>
      <c r="CG195" s="2"/>
      <c r="CQ195" s="2"/>
      <c r="DA195" s="2"/>
      <c r="DK195" s="2"/>
    </row>
    <row r="196" spans="3:115" s="80" customFormat="1" x14ac:dyDescent="0.15">
      <c r="C196" s="81"/>
      <c r="G196" s="82"/>
      <c r="H196" s="161"/>
      <c r="Q196" s="2"/>
      <c r="BC196" s="2"/>
      <c r="BM196" s="2"/>
      <c r="BW196" s="2"/>
      <c r="CG196" s="2"/>
      <c r="CQ196" s="2"/>
      <c r="DA196" s="2"/>
      <c r="DK196" s="2"/>
    </row>
    <row r="197" spans="3:115" s="80" customFormat="1" x14ac:dyDescent="0.15">
      <c r="C197" s="81"/>
      <c r="G197" s="82"/>
      <c r="H197" s="161"/>
      <c r="Q197" s="2"/>
      <c r="BC197" s="2"/>
      <c r="BM197" s="2"/>
      <c r="BW197" s="2"/>
      <c r="CG197" s="2"/>
      <c r="CQ197" s="2"/>
      <c r="DA197" s="2"/>
      <c r="DK197" s="2"/>
    </row>
    <row r="198" spans="3:115" s="80" customFormat="1" x14ac:dyDescent="0.15">
      <c r="C198" s="81"/>
      <c r="G198" s="82"/>
      <c r="H198" s="161"/>
      <c r="Q198" s="2"/>
      <c r="BC198" s="2"/>
      <c r="BM198" s="2"/>
      <c r="BW198" s="2"/>
      <c r="CG198" s="2"/>
      <c r="CQ198" s="2"/>
      <c r="DA198" s="2"/>
      <c r="DK198" s="2"/>
    </row>
    <row r="199" spans="3:115" s="80" customFormat="1" x14ac:dyDescent="0.15">
      <c r="C199" s="81"/>
      <c r="G199" s="82"/>
      <c r="H199" s="161"/>
      <c r="Q199" s="2"/>
      <c r="BC199" s="2"/>
      <c r="BM199" s="2"/>
      <c r="BW199" s="2"/>
      <c r="CG199" s="2"/>
      <c r="CQ199" s="2"/>
      <c r="DA199" s="2"/>
      <c r="DK199" s="2"/>
    </row>
    <row r="200" spans="3:115" s="80" customFormat="1" x14ac:dyDescent="0.15">
      <c r="C200" s="81"/>
      <c r="G200" s="82"/>
      <c r="H200" s="161"/>
      <c r="Q200" s="2"/>
      <c r="BC200" s="2"/>
      <c r="BM200" s="2"/>
      <c r="BW200" s="2"/>
      <c r="CG200" s="2"/>
      <c r="CQ200" s="2"/>
      <c r="DA200" s="2"/>
      <c r="DK200" s="2"/>
    </row>
    <row r="201" spans="3:115" s="80" customFormat="1" x14ac:dyDescent="0.15">
      <c r="C201" s="81"/>
      <c r="G201" s="82"/>
      <c r="H201" s="161"/>
      <c r="Q201" s="2"/>
      <c r="BC201" s="2"/>
      <c r="BM201" s="2"/>
      <c r="BW201" s="2"/>
      <c r="CG201" s="2"/>
      <c r="CQ201" s="2"/>
      <c r="DA201" s="2"/>
      <c r="DK201" s="2"/>
    </row>
    <row r="202" spans="3:115" s="80" customFormat="1" x14ac:dyDescent="0.15">
      <c r="C202" s="81"/>
      <c r="G202" s="82"/>
      <c r="H202" s="161"/>
      <c r="Q202" s="2"/>
      <c r="BC202" s="2"/>
      <c r="BM202" s="2"/>
      <c r="BW202" s="2"/>
      <c r="CG202" s="2"/>
      <c r="CQ202" s="2"/>
      <c r="DA202" s="2"/>
      <c r="DK202" s="2"/>
    </row>
    <row r="203" spans="3:115" s="80" customFormat="1" x14ac:dyDescent="0.15">
      <c r="C203" s="81"/>
      <c r="G203" s="82"/>
      <c r="H203" s="161"/>
      <c r="Q203" s="2"/>
      <c r="BC203" s="2"/>
      <c r="BM203" s="2"/>
      <c r="BW203" s="2"/>
      <c r="CG203" s="2"/>
      <c r="CQ203" s="2"/>
      <c r="DA203" s="2"/>
      <c r="DK203" s="2"/>
    </row>
    <row r="204" spans="3:115" s="80" customFormat="1" x14ac:dyDescent="0.15">
      <c r="C204" s="81"/>
      <c r="G204" s="82"/>
      <c r="H204" s="161"/>
      <c r="Q204" s="2"/>
      <c r="BC204" s="2"/>
      <c r="BM204" s="2"/>
      <c r="BW204" s="2"/>
      <c r="CG204" s="2"/>
      <c r="CQ204" s="2"/>
      <c r="DA204" s="2"/>
      <c r="DK204" s="2"/>
    </row>
    <row r="205" spans="3:115" s="80" customFormat="1" x14ac:dyDescent="0.15">
      <c r="C205" s="81"/>
      <c r="G205" s="82"/>
      <c r="H205" s="161"/>
      <c r="Q205" s="2"/>
      <c r="BC205" s="2"/>
      <c r="BM205" s="2"/>
      <c r="BW205" s="2"/>
      <c r="CG205" s="2"/>
      <c r="CQ205" s="2"/>
      <c r="DA205" s="2"/>
      <c r="DK205" s="2"/>
    </row>
    <row r="206" spans="3:115" s="80" customFormat="1" x14ac:dyDescent="0.15">
      <c r="C206" s="81"/>
      <c r="G206" s="82"/>
      <c r="H206" s="161"/>
      <c r="Q206" s="2"/>
      <c r="BC206" s="2"/>
      <c r="BM206" s="2"/>
      <c r="BW206" s="2"/>
      <c r="CG206" s="2"/>
      <c r="CQ206" s="2"/>
      <c r="DA206" s="2"/>
      <c r="DK206" s="2"/>
    </row>
    <row r="207" spans="3:115" s="80" customFormat="1" x14ac:dyDescent="0.15">
      <c r="C207" s="81"/>
      <c r="G207" s="82"/>
      <c r="H207" s="161"/>
      <c r="Q207" s="2"/>
      <c r="BC207" s="2"/>
      <c r="BM207" s="2"/>
      <c r="BW207" s="2"/>
      <c r="CG207" s="2"/>
      <c r="CQ207" s="2"/>
      <c r="DA207" s="2"/>
      <c r="DK207" s="2"/>
    </row>
    <row r="208" spans="3:115" s="80" customFormat="1" x14ac:dyDescent="0.15">
      <c r="C208" s="81"/>
      <c r="G208" s="82"/>
      <c r="H208" s="161"/>
      <c r="Q208" s="2"/>
      <c r="BC208" s="2"/>
      <c r="BM208" s="2"/>
      <c r="BW208" s="2"/>
      <c r="CG208" s="2"/>
      <c r="CQ208" s="2"/>
      <c r="DA208" s="2"/>
      <c r="DK208" s="2"/>
    </row>
    <row r="209" spans="3:115" s="80" customFormat="1" x14ac:dyDescent="0.15">
      <c r="C209" s="81"/>
      <c r="G209" s="82"/>
      <c r="H209" s="161"/>
      <c r="Q209" s="2"/>
      <c r="BC209" s="2"/>
      <c r="BM209" s="2"/>
      <c r="BW209" s="2"/>
      <c r="CG209" s="2"/>
      <c r="CQ209" s="2"/>
      <c r="DA209" s="2"/>
      <c r="DK209" s="2"/>
    </row>
    <row r="210" spans="3:115" s="80" customFormat="1" x14ac:dyDescent="0.15">
      <c r="C210" s="81"/>
      <c r="G210" s="82"/>
      <c r="H210" s="161"/>
      <c r="Q210" s="2"/>
      <c r="BC210" s="2"/>
      <c r="BM210" s="2"/>
      <c r="BW210" s="2"/>
      <c r="CG210" s="2"/>
      <c r="CQ210" s="2"/>
      <c r="DA210" s="2"/>
      <c r="DK210" s="2"/>
    </row>
    <row r="211" spans="3:115" s="80" customFormat="1" x14ac:dyDescent="0.15">
      <c r="C211" s="81"/>
      <c r="G211" s="82"/>
      <c r="H211" s="161"/>
      <c r="Q211" s="2"/>
      <c r="BC211" s="2"/>
      <c r="BM211" s="2"/>
      <c r="BW211" s="2"/>
      <c r="CG211" s="2"/>
      <c r="CQ211" s="2"/>
      <c r="DA211" s="2"/>
      <c r="DK211" s="2"/>
    </row>
    <row r="212" spans="3:115" s="80" customFormat="1" x14ac:dyDescent="0.15">
      <c r="C212" s="81"/>
      <c r="G212" s="82"/>
      <c r="H212" s="161"/>
      <c r="Q212" s="2"/>
      <c r="BC212" s="2"/>
      <c r="BM212" s="2"/>
      <c r="BW212" s="2"/>
      <c r="CG212" s="2"/>
      <c r="CQ212" s="2"/>
      <c r="DA212" s="2"/>
      <c r="DK212" s="2"/>
    </row>
    <row r="213" spans="3:115" s="80" customFormat="1" x14ac:dyDescent="0.15">
      <c r="C213" s="81"/>
      <c r="G213" s="82"/>
      <c r="H213" s="161"/>
      <c r="Q213" s="2"/>
      <c r="BC213" s="2"/>
      <c r="BM213" s="2"/>
      <c r="BW213" s="2"/>
      <c r="CG213" s="2"/>
      <c r="CQ213" s="2"/>
      <c r="DA213" s="2"/>
      <c r="DK213" s="2"/>
    </row>
    <row r="214" spans="3:115" s="80" customFormat="1" x14ac:dyDescent="0.15">
      <c r="C214" s="81"/>
      <c r="G214" s="82"/>
      <c r="H214" s="161"/>
      <c r="Q214" s="2"/>
      <c r="BC214" s="2"/>
      <c r="BM214" s="2"/>
      <c r="BW214" s="2"/>
      <c r="CG214" s="2"/>
      <c r="CQ214" s="2"/>
      <c r="DA214" s="2"/>
      <c r="DK214" s="2"/>
    </row>
    <row r="215" spans="3:115" s="80" customFormat="1" x14ac:dyDescent="0.15">
      <c r="C215" s="81"/>
      <c r="G215" s="82"/>
      <c r="H215" s="161"/>
      <c r="Q215" s="2"/>
      <c r="BC215" s="2"/>
      <c r="BM215" s="2"/>
      <c r="BW215" s="2"/>
      <c r="CG215" s="2"/>
      <c r="CQ215" s="2"/>
      <c r="DA215" s="2"/>
      <c r="DK215" s="2"/>
    </row>
    <row r="216" spans="3:115" s="80" customFormat="1" x14ac:dyDescent="0.15">
      <c r="C216" s="81"/>
      <c r="G216" s="82"/>
      <c r="H216" s="161"/>
      <c r="Q216" s="2"/>
      <c r="BC216" s="2"/>
      <c r="BM216" s="2"/>
      <c r="BW216" s="2"/>
      <c r="CG216" s="2"/>
      <c r="CQ216" s="2"/>
      <c r="DA216" s="2"/>
      <c r="DK216" s="2"/>
    </row>
    <row r="217" spans="3:115" s="80" customFormat="1" x14ac:dyDescent="0.15">
      <c r="C217" s="81"/>
      <c r="G217" s="82"/>
      <c r="H217" s="161"/>
      <c r="Q217" s="2"/>
      <c r="BC217" s="2"/>
      <c r="BM217" s="2"/>
      <c r="BW217" s="2"/>
      <c r="CG217" s="2"/>
      <c r="CQ217" s="2"/>
      <c r="DA217" s="2"/>
      <c r="DK217" s="2"/>
    </row>
    <row r="218" spans="3:115" s="80" customFormat="1" x14ac:dyDescent="0.15">
      <c r="C218" s="81"/>
      <c r="G218" s="82"/>
      <c r="H218" s="161"/>
      <c r="Q218" s="2"/>
      <c r="BC218" s="2"/>
      <c r="BM218" s="2"/>
      <c r="BW218" s="2"/>
      <c r="CG218" s="2"/>
      <c r="CQ218" s="2"/>
      <c r="DA218" s="2"/>
      <c r="DK218" s="2"/>
    </row>
    <row r="219" spans="3:115" s="80" customFormat="1" x14ac:dyDescent="0.15">
      <c r="C219" s="81"/>
      <c r="G219" s="82"/>
      <c r="H219" s="161"/>
      <c r="Q219" s="2"/>
      <c r="BC219" s="2"/>
      <c r="BM219" s="2"/>
      <c r="BW219" s="2"/>
      <c r="CG219" s="2"/>
      <c r="CQ219" s="2"/>
      <c r="DA219" s="2"/>
      <c r="DK219" s="2"/>
    </row>
    <row r="220" spans="3:115" s="80" customFormat="1" x14ac:dyDescent="0.15">
      <c r="C220" s="81"/>
      <c r="G220" s="82"/>
      <c r="H220" s="161"/>
      <c r="Q220" s="2"/>
      <c r="BC220" s="2"/>
      <c r="BM220" s="2"/>
      <c r="BW220" s="2"/>
      <c r="CG220" s="2"/>
      <c r="CQ220" s="2"/>
      <c r="DA220" s="2"/>
      <c r="DK220" s="2"/>
    </row>
    <row r="221" spans="3:115" s="80" customFormat="1" x14ac:dyDescent="0.15">
      <c r="C221" s="81"/>
      <c r="G221" s="82"/>
      <c r="H221" s="161"/>
      <c r="Q221" s="2"/>
      <c r="BC221" s="2"/>
      <c r="BM221" s="2"/>
      <c r="BW221" s="2"/>
      <c r="CG221" s="2"/>
      <c r="CQ221" s="2"/>
      <c r="DA221" s="2"/>
      <c r="DK221" s="2"/>
    </row>
    <row r="222" spans="3:115" s="80" customFormat="1" x14ac:dyDescent="0.15">
      <c r="C222" s="81"/>
      <c r="G222" s="82"/>
      <c r="H222" s="161"/>
      <c r="Q222" s="2"/>
      <c r="BC222" s="2"/>
      <c r="BM222" s="2"/>
      <c r="BW222" s="2"/>
      <c r="CG222" s="2"/>
      <c r="CQ222" s="2"/>
      <c r="DA222" s="2"/>
      <c r="DK222" s="2"/>
    </row>
    <row r="223" spans="3:115" s="80" customFormat="1" x14ac:dyDescent="0.15">
      <c r="C223" s="81"/>
      <c r="G223" s="82"/>
      <c r="H223" s="161"/>
      <c r="Q223" s="2"/>
      <c r="BC223" s="2"/>
      <c r="BM223" s="2"/>
      <c r="BW223" s="2"/>
      <c r="CG223" s="2"/>
      <c r="CQ223" s="2"/>
      <c r="DA223" s="2"/>
      <c r="DK223" s="2"/>
    </row>
    <row r="224" spans="3:115" s="80" customFormat="1" x14ac:dyDescent="0.15">
      <c r="C224" s="81"/>
      <c r="G224" s="82"/>
      <c r="H224" s="161"/>
      <c r="Q224" s="2"/>
      <c r="BC224" s="2"/>
      <c r="BM224" s="2"/>
      <c r="BW224" s="2"/>
      <c r="CG224" s="2"/>
      <c r="CQ224" s="2"/>
      <c r="DA224" s="2"/>
      <c r="DK224" s="2"/>
    </row>
    <row r="225" spans="3:115" s="80" customFormat="1" x14ac:dyDescent="0.15">
      <c r="C225" s="81"/>
      <c r="G225" s="82"/>
      <c r="H225" s="161"/>
      <c r="Q225" s="2"/>
      <c r="BC225" s="2"/>
      <c r="BM225" s="2"/>
      <c r="BW225" s="2"/>
      <c r="CG225" s="2"/>
      <c r="CQ225" s="2"/>
      <c r="DA225" s="2"/>
      <c r="DK225" s="2"/>
    </row>
    <row r="226" spans="3:115" s="80" customFormat="1" x14ac:dyDescent="0.15">
      <c r="C226" s="81"/>
      <c r="G226" s="82"/>
      <c r="H226" s="161"/>
      <c r="Q226" s="2"/>
      <c r="BC226" s="2"/>
      <c r="BM226" s="2"/>
      <c r="BW226" s="2"/>
      <c r="CG226" s="2"/>
      <c r="CQ226" s="2"/>
      <c r="DA226" s="2"/>
      <c r="DK226" s="2"/>
    </row>
    <row r="227" spans="3:115" s="80" customFormat="1" x14ac:dyDescent="0.15">
      <c r="C227" s="81"/>
      <c r="G227" s="82"/>
      <c r="H227" s="161"/>
      <c r="Q227" s="2"/>
      <c r="BC227" s="2"/>
      <c r="BM227" s="2"/>
      <c r="BW227" s="2"/>
      <c r="CG227" s="2"/>
      <c r="CQ227" s="2"/>
      <c r="DA227" s="2"/>
      <c r="DK227" s="2"/>
    </row>
    <row r="228" spans="3:115" s="80" customFormat="1" x14ac:dyDescent="0.15">
      <c r="C228" s="81"/>
      <c r="G228" s="82"/>
      <c r="H228" s="161"/>
      <c r="Q228" s="2"/>
      <c r="BC228" s="2"/>
      <c r="BM228" s="2"/>
      <c r="BW228" s="2"/>
      <c r="CG228" s="2"/>
      <c r="CQ228" s="2"/>
      <c r="DA228" s="2"/>
      <c r="DK228" s="2"/>
    </row>
    <row r="229" spans="3:115" s="80" customFormat="1" x14ac:dyDescent="0.15">
      <c r="C229" s="81"/>
      <c r="G229" s="82"/>
      <c r="H229" s="161"/>
      <c r="Q229" s="2"/>
      <c r="BC229" s="2"/>
      <c r="BM229" s="2"/>
      <c r="BW229" s="2"/>
      <c r="CG229" s="2"/>
      <c r="CQ229" s="2"/>
      <c r="DA229" s="2"/>
      <c r="DK229" s="2"/>
    </row>
    <row r="230" spans="3:115" s="80" customFormat="1" x14ac:dyDescent="0.15">
      <c r="C230" s="81"/>
      <c r="G230" s="82"/>
      <c r="H230" s="161"/>
      <c r="Q230" s="2"/>
      <c r="BC230" s="2"/>
      <c r="BM230" s="2"/>
      <c r="BW230" s="2"/>
      <c r="CG230" s="2"/>
      <c r="CQ230" s="2"/>
      <c r="DA230" s="2"/>
      <c r="DK230" s="2"/>
    </row>
    <row r="231" spans="3:115" s="80" customFormat="1" x14ac:dyDescent="0.15">
      <c r="C231" s="81"/>
      <c r="G231" s="82"/>
      <c r="H231" s="161"/>
      <c r="Q231" s="2"/>
      <c r="BC231" s="2"/>
      <c r="BM231" s="2"/>
      <c r="BW231" s="2"/>
      <c r="CG231" s="2"/>
      <c r="CQ231" s="2"/>
      <c r="DA231" s="2"/>
      <c r="DK231" s="2"/>
    </row>
    <row r="232" spans="3:115" s="80" customFormat="1" x14ac:dyDescent="0.15">
      <c r="C232" s="81"/>
      <c r="G232" s="82"/>
      <c r="H232" s="161"/>
      <c r="Q232" s="2"/>
      <c r="BC232" s="2"/>
      <c r="BM232" s="2"/>
      <c r="BW232" s="2"/>
      <c r="CG232" s="2"/>
      <c r="CQ232" s="2"/>
      <c r="DA232" s="2"/>
      <c r="DK232" s="2"/>
    </row>
    <row r="233" spans="3:115" s="80" customFormat="1" x14ac:dyDescent="0.15">
      <c r="C233" s="81"/>
      <c r="G233" s="82"/>
      <c r="H233" s="161"/>
      <c r="Q233" s="2"/>
      <c r="BC233" s="2"/>
      <c r="BM233" s="2"/>
      <c r="BW233" s="2"/>
      <c r="CG233" s="2"/>
      <c r="CQ233" s="2"/>
      <c r="DA233" s="2"/>
      <c r="DK233" s="2"/>
    </row>
    <row r="234" spans="3:115" s="80" customFormat="1" x14ac:dyDescent="0.15">
      <c r="C234" s="81"/>
      <c r="G234" s="82"/>
      <c r="H234" s="161"/>
      <c r="Q234" s="2"/>
      <c r="BC234" s="2"/>
      <c r="BM234" s="2"/>
      <c r="BW234" s="2"/>
      <c r="CG234" s="2"/>
      <c r="CQ234" s="2"/>
      <c r="DA234" s="2"/>
      <c r="DK234" s="2"/>
    </row>
    <row r="235" spans="3:115" s="80" customFormat="1" x14ac:dyDescent="0.15">
      <c r="C235" s="81"/>
      <c r="G235" s="82"/>
      <c r="H235" s="161"/>
      <c r="Q235" s="2"/>
      <c r="BC235" s="2"/>
      <c r="BM235" s="2"/>
      <c r="BW235" s="2"/>
      <c r="CG235" s="2"/>
      <c r="CQ235" s="2"/>
      <c r="DA235" s="2"/>
      <c r="DK235" s="2"/>
    </row>
    <row r="236" spans="3:115" s="80" customFormat="1" x14ac:dyDescent="0.15">
      <c r="C236" s="81"/>
      <c r="G236" s="82"/>
      <c r="H236" s="161"/>
      <c r="Q236" s="2"/>
      <c r="BC236" s="2"/>
      <c r="BM236" s="2"/>
      <c r="BW236" s="2"/>
      <c r="CG236" s="2"/>
      <c r="CQ236" s="2"/>
      <c r="DA236" s="2"/>
      <c r="DK236" s="2"/>
    </row>
    <row r="237" spans="3:115" s="80" customFormat="1" x14ac:dyDescent="0.15">
      <c r="C237" s="81"/>
      <c r="G237" s="82"/>
      <c r="H237" s="161"/>
      <c r="Q237" s="2"/>
      <c r="BC237" s="2"/>
      <c r="BM237" s="2"/>
      <c r="BW237" s="2"/>
      <c r="CG237" s="2"/>
      <c r="CQ237" s="2"/>
      <c r="DA237" s="2"/>
      <c r="DK237" s="2"/>
    </row>
    <row r="238" spans="3:115" s="80" customFormat="1" x14ac:dyDescent="0.15">
      <c r="C238" s="81"/>
      <c r="G238" s="82"/>
      <c r="H238" s="161"/>
      <c r="Q238" s="2"/>
      <c r="BC238" s="2"/>
      <c r="BM238" s="2"/>
      <c r="BW238" s="2"/>
      <c r="CG238" s="2"/>
      <c r="CQ238" s="2"/>
      <c r="DA238" s="2"/>
      <c r="DK238" s="2"/>
    </row>
    <row r="239" spans="3:115" s="80" customFormat="1" x14ac:dyDescent="0.15">
      <c r="C239" s="81"/>
      <c r="G239" s="82"/>
      <c r="H239" s="161"/>
      <c r="Q239" s="2"/>
      <c r="BC239" s="2"/>
      <c r="BM239" s="2"/>
      <c r="BW239" s="2"/>
      <c r="CG239" s="2"/>
      <c r="CQ239" s="2"/>
      <c r="DA239" s="2"/>
      <c r="DK239" s="2"/>
    </row>
    <row r="240" spans="3:115" s="80" customFormat="1" x14ac:dyDescent="0.15">
      <c r="C240" s="81"/>
      <c r="G240" s="82"/>
      <c r="H240" s="161"/>
      <c r="Q240" s="2"/>
      <c r="BC240" s="2"/>
      <c r="BM240" s="2"/>
      <c r="BW240" s="2"/>
      <c r="CG240" s="2"/>
      <c r="CQ240" s="2"/>
      <c r="DA240" s="2"/>
      <c r="DK240" s="2"/>
    </row>
    <row r="241" spans="3:115" s="80" customFormat="1" x14ac:dyDescent="0.15">
      <c r="C241" s="81"/>
      <c r="G241" s="82"/>
      <c r="H241" s="161"/>
      <c r="Q241" s="2"/>
      <c r="BC241" s="2"/>
      <c r="BM241" s="2"/>
      <c r="BW241" s="2"/>
      <c r="CG241" s="2"/>
      <c r="CQ241" s="2"/>
      <c r="DA241" s="2"/>
      <c r="DK241" s="2"/>
    </row>
    <row r="242" spans="3:115" s="80" customFormat="1" x14ac:dyDescent="0.15">
      <c r="C242" s="81"/>
      <c r="G242" s="82"/>
      <c r="H242" s="161"/>
      <c r="Q242" s="2"/>
      <c r="BC242" s="2"/>
      <c r="BM242" s="2"/>
      <c r="BW242" s="2"/>
      <c r="CG242" s="2"/>
      <c r="CQ242" s="2"/>
      <c r="DA242" s="2"/>
      <c r="DK242" s="2"/>
    </row>
    <row r="243" spans="3:115" s="80" customFormat="1" x14ac:dyDescent="0.15">
      <c r="C243" s="81"/>
      <c r="G243" s="82"/>
      <c r="H243" s="161"/>
      <c r="Q243" s="2"/>
      <c r="BC243" s="2"/>
      <c r="BM243" s="2"/>
      <c r="BW243" s="2"/>
      <c r="CG243" s="2"/>
      <c r="CQ243" s="2"/>
      <c r="DA243" s="2"/>
      <c r="DK243" s="2"/>
    </row>
    <row r="244" spans="3:115" s="80" customFormat="1" x14ac:dyDescent="0.15">
      <c r="C244" s="81"/>
      <c r="G244" s="82"/>
      <c r="H244" s="161"/>
      <c r="Q244" s="2"/>
      <c r="BC244" s="2"/>
      <c r="BM244" s="2"/>
      <c r="BW244" s="2"/>
      <c r="CG244" s="2"/>
      <c r="CQ244" s="2"/>
      <c r="DA244" s="2"/>
      <c r="DK244" s="2"/>
    </row>
    <row r="245" spans="3:115" s="80" customFormat="1" x14ac:dyDescent="0.15">
      <c r="C245" s="81"/>
      <c r="G245" s="82"/>
      <c r="H245" s="161"/>
      <c r="Q245" s="2"/>
      <c r="BC245" s="2"/>
      <c r="BM245" s="2"/>
      <c r="BW245" s="2"/>
      <c r="CG245" s="2"/>
      <c r="CQ245" s="2"/>
      <c r="DA245" s="2"/>
      <c r="DK245" s="2"/>
    </row>
    <row r="246" spans="3:115" s="80" customFormat="1" x14ac:dyDescent="0.15">
      <c r="C246" s="81"/>
      <c r="G246" s="82"/>
      <c r="H246" s="161"/>
      <c r="Q246" s="2"/>
      <c r="BC246" s="2"/>
      <c r="BM246" s="2"/>
      <c r="BW246" s="2"/>
      <c r="CG246" s="2"/>
      <c r="CQ246" s="2"/>
      <c r="DA246" s="2"/>
      <c r="DK246" s="2"/>
    </row>
    <row r="247" spans="3:115" s="80" customFormat="1" x14ac:dyDescent="0.15">
      <c r="C247" s="81"/>
      <c r="G247" s="82"/>
      <c r="H247" s="161"/>
      <c r="Q247" s="2"/>
      <c r="BC247" s="2"/>
      <c r="BM247" s="2"/>
      <c r="BW247" s="2"/>
      <c r="CG247" s="2"/>
      <c r="CQ247" s="2"/>
      <c r="DA247" s="2"/>
      <c r="DK247" s="2"/>
    </row>
    <row r="248" spans="3:115" s="80" customFormat="1" x14ac:dyDescent="0.15">
      <c r="C248" s="81"/>
      <c r="G248" s="82"/>
      <c r="H248" s="161"/>
      <c r="Q248" s="2"/>
      <c r="BC248" s="2"/>
      <c r="BM248" s="2"/>
      <c r="BW248" s="2"/>
      <c r="CG248" s="2"/>
      <c r="CQ248" s="2"/>
      <c r="DA248" s="2"/>
      <c r="DK248" s="2"/>
    </row>
    <row r="249" spans="3:115" s="80" customFormat="1" x14ac:dyDescent="0.15">
      <c r="C249" s="81"/>
      <c r="G249" s="82"/>
      <c r="H249" s="161"/>
      <c r="Q249" s="2"/>
      <c r="BC249" s="2"/>
      <c r="BM249" s="2"/>
      <c r="BW249" s="2"/>
      <c r="CG249" s="2"/>
      <c r="CQ249" s="2"/>
      <c r="DA249" s="2"/>
      <c r="DK249" s="2"/>
    </row>
    <row r="250" spans="3:115" s="80" customFormat="1" x14ac:dyDescent="0.15">
      <c r="C250" s="81"/>
      <c r="G250" s="82"/>
      <c r="H250" s="161"/>
      <c r="Q250" s="2"/>
      <c r="BC250" s="2"/>
      <c r="BM250" s="2"/>
      <c r="BW250" s="2"/>
      <c r="CG250" s="2"/>
      <c r="CQ250" s="2"/>
      <c r="DA250" s="2"/>
      <c r="DK250" s="2"/>
    </row>
    <row r="251" spans="3:115" s="80" customFormat="1" x14ac:dyDescent="0.15">
      <c r="C251" s="81"/>
      <c r="G251" s="82"/>
      <c r="H251" s="161"/>
      <c r="Q251" s="2"/>
      <c r="BC251" s="2"/>
      <c r="BM251" s="2"/>
      <c r="BW251" s="2"/>
      <c r="CG251" s="2"/>
      <c r="CQ251" s="2"/>
      <c r="DA251" s="2"/>
      <c r="DK251" s="2"/>
    </row>
    <row r="252" spans="3:115" s="80" customFormat="1" x14ac:dyDescent="0.15">
      <c r="C252" s="81"/>
      <c r="G252" s="82"/>
      <c r="H252" s="161"/>
      <c r="Q252" s="2"/>
      <c r="BC252" s="2"/>
      <c r="BM252" s="2"/>
      <c r="BW252" s="2"/>
      <c r="CG252" s="2"/>
      <c r="CQ252" s="2"/>
      <c r="DA252" s="2"/>
      <c r="DK252" s="2"/>
    </row>
    <row r="253" spans="3:115" s="80" customFormat="1" x14ac:dyDescent="0.15">
      <c r="C253" s="81"/>
      <c r="G253" s="82"/>
      <c r="H253" s="161"/>
      <c r="Q253" s="2"/>
      <c r="BC253" s="2"/>
      <c r="BM253" s="2"/>
      <c r="BW253" s="2"/>
      <c r="CG253" s="2"/>
      <c r="CQ253" s="2"/>
      <c r="DA253" s="2"/>
      <c r="DK253" s="2"/>
    </row>
    <row r="254" spans="3:115" s="80" customFormat="1" x14ac:dyDescent="0.15">
      <c r="C254" s="81"/>
      <c r="G254" s="82"/>
      <c r="H254" s="161"/>
      <c r="Q254" s="2"/>
      <c r="BC254" s="2"/>
      <c r="BM254" s="2"/>
      <c r="BW254" s="2"/>
      <c r="CG254" s="2"/>
      <c r="CQ254" s="2"/>
      <c r="DA254" s="2"/>
      <c r="DK254" s="2"/>
    </row>
    <row r="255" spans="3:115" s="80" customFormat="1" x14ac:dyDescent="0.15">
      <c r="C255" s="81"/>
      <c r="G255" s="82"/>
      <c r="H255" s="161"/>
      <c r="Q255" s="2"/>
      <c r="BC255" s="2"/>
      <c r="BM255" s="2"/>
      <c r="BW255" s="2"/>
      <c r="CG255" s="2"/>
      <c r="CQ255" s="2"/>
      <c r="DA255" s="2"/>
      <c r="DK255" s="2"/>
    </row>
    <row r="256" spans="3:115" s="80" customFormat="1" x14ac:dyDescent="0.15">
      <c r="C256" s="81"/>
      <c r="G256" s="82"/>
      <c r="H256" s="161"/>
      <c r="Q256" s="2"/>
      <c r="BC256" s="2"/>
      <c r="BM256" s="2"/>
      <c r="BW256" s="2"/>
      <c r="CG256" s="2"/>
      <c r="CQ256" s="2"/>
      <c r="DA256" s="2"/>
      <c r="DK256" s="2"/>
    </row>
    <row r="257" spans="3:115" s="80" customFormat="1" x14ac:dyDescent="0.15">
      <c r="C257" s="81"/>
      <c r="G257" s="82"/>
      <c r="H257" s="161"/>
      <c r="Q257" s="2"/>
      <c r="BC257" s="2"/>
      <c r="BM257" s="2"/>
      <c r="BW257" s="2"/>
      <c r="CG257" s="2"/>
      <c r="CQ257" s="2"/>
      <c r="DA257" s="2"/>
      <c r="DK257" s="2"/>
    </row>
    <row r="258" spans="3:115" s="80" customFormat="1" x14ac:dyDescent="0.15">
      <c r="C258" s="81"/>
      <c r="G258" s="82"/>
      <c r="H258" s="161"/>
      <c r="Q258" s="2"/>
      <c r="BC258" s="2"/>
      <c r="BM258" s="2"/>
      <c r="BW258" s="2"/>
      <c r="CG258" s="2"/>
      <c r="CQ258" s="2"/>
      <c r="DA258" s="2"/>
      <c r="DK258" s="2"/>
    </row>
    <row r="259" spans="3:115" s="80" customFormat="1" x14ac:dyDescent="0.15">
      <c r="C259" s="81"/>
      <c r="G259" s="82"/>
      <c r="H259" s="161"/>
      <c r="Q259" s="2"/>
      <c r="BC259" s="2"/>
      <c r="BM259" s="2"/>
      <c r="BW259" s="2"/>
      <c r="CG259" s="2"/>
      <c r="CQ259" s="2"/>
      <c r="DA259" s="2"/>
      <c r="DK259" s="2"/>
    </row>
    <row r="260" spans="3:115" s="80" customFormat="1" x14ac:dyDescent="0.15">
      <c r="C260" s="81"/>
      <c r="G260" s="82"/>
      <c r="H260" s="161"/>
      <c r="Q260" s="2"/>
      <c r="BC260" s="2"/>
      <c r="BM260" s="2"/>
      <c r="BW260" s="2"/>
      <c r="CG260" s="2"/>
      <c r="CQ260" s="2"/>
      <c r="DA260" s="2"/>
      <c r="DK260" s="2"/>
    </row>
    <row r="261" spans="3:115" s="80" customFormat="1" x14ac:dyDescent="0.15">
      <c r="C261" s="81"/>
      <c r="G261" s="82"/>
      <c r="H261" s="161"/>
      <c r="Q261" s="2"/>
      <c r="BC261" s="2"/>
      <c r="BM261" s="2"/>
      <c r="BW261" s="2"/>
      <c r="CG261" s="2"/>
      <c r="CQ261" s="2"/>
      <c r="DA261" s="2"/>
      <c r="DK261" s="2"/>
    </row>
    <row r="262" spans="3:115" s="80" customFormat="1" x14ac:dyDescent="0.15">
      <c r="C262" s="81"/>
      <c r="G262" s="82"/>
      <c r="H262" s="161"/>
      <c r="Q262" s="2"/>
      <c r="BC262" s="2"/>
      <c r="BM262" s="2"/>
      <c r="BW262" s="2"/>
      <c r="CG262" s="2"/>
      <c r="CQ262" s="2"/>
      <c r="DA262" s="2"/>
      <c r="DK262" s="2"/>
    </row>
    <row r="263" spans="3:115" s="80" customFormat="1" x14ac:dyDescent="0.15">
      <c r="C263" s="81"/>
      <c r="G263" s="82"/>
      <c r="H263" s="161"/>
      <c r="Q263" s="2"/>
      <c r="BC263" s="2"/>
      <c r="BM263" s="2"/>
      <c r="BW263" s="2"/>
      <c r="CG263" s="2"/>
      <c r="CQ263" s="2"/>
      <c r="DA263" s="2"/>
      <c r="DK263" s="2"/>
    </row>
    <row r="264" spans="3:115" s="80" customFormat="1" x14ac:dyDescent="0.15">
      <c r="C264" s="81"/>
      <c r="G264" s="82"/>
      <c r="H264" s="161"/>
      <c r="Q264" s="2"/>
      <c r="BC264" s="2"/>
      <c r="BM264" s="2"/>
      <c r="BW264" s="2"/>
      <c r="CG264" s="2"/>
      <c r="CQ264" s="2"/>
      <c r="DA264" s="2"/>
      <c r="DK264" s="2"/>
    </row>
    <row r="265" spans="3:115" s="80" customFormat="1" x14ac:dyDescent="0.15">
      <c r="C265" s="81"/>
      <c r="G265" s="82"/>
      <c r="H265" s="161"/>
      <c r="Q265" s="2"/>
      <c r="BC265" s="2"/>
      <c r="BM265" s="2"/>
      <c r="BW265" s="2"/>
      <c r="CG265" s="2"/>
      <c r="CQ265" s="2"/>
      <c r="DA265" s="2"/>
      <c r="DK265" s="2"/>
    </row>
    <row r="266" spans="3:115" s="80" customFormat="1" x14ac:dyDescent="0.15">
      <c r="C266" s="81"/>
      <c r="G266" s="82"/>
      <c r="H266" s="161"/>
      <c r="Q266" s="2"/>
      <c r="BC266" s="2"/>
      <c r="BM266" s="2"/>
      <c r="BW266" s="2"/>
      <c r="CG266" s="2"/>
      <c r="CQ266" s="2"/>
      <c r="DA266" s="2"/>
      <c r="DK266" s="2"/>
    </row>
    <row r="267" spans="3:115" s="80" customFormat="1" x14ac:dyDescent="0.15">
      <c r="C267" s="81"/>
      <c r="G267" s="82"/>
      <c r="H267" s="161"/>
      <c r="Q267" s="2"/>
      <c r="BC267" s="2"/>
      <c r="BM267" s="2"/>
      <c r="BW267" s="2"/>
      <c r="CG267" s="2"/>
      <c r="CQ267" s="2"/>
      <c r="DA267" s="2"/>
      <c r="DK267" s="2"/>
    </row>
    <row r="268" spans="3:115" s="80" customFormat="1" x14ac:dyDescent="0.15">
      <c r="C268" s="81"/>
      <c r="G268" s="82"/>
      <c r="H268" s="161"/>
      <c r="Q268" s="2"/>
      <c r="BC268" s="2"/>
      <c r="BM268" s="2"/>
      <c r="BW268" s="2"/>
      <c r="CG268" s="2"/>
      <c r="CQ268" s="2"/>
      <c r="DA268" s="2"/>
      <c r="DK268" s="2"/>
    </row>
    <row r="269" spans="3:115" s="80" customFormat="1" x14ac:dyDescent="0.15">
      <c r="C269" s="81"/>
      <c r="G269" s="82"/>
      <c r="H269" s="161"/>
      <c r="Q269" s="2"/>
      <c r="BC269" s="2"/>
      <c r="BM269" s="2"/>
      <c r="BW269" s="2"/>
      <c r="CG269" s="2"/>
      <c r="CQ269" s="2"/>
      <c r="DA269" s="2"/>
      <c r="DK269" s="2"/>
    </row>
    <row r="270" spans="3:115" s="80" customFormat="1" x14ac:dyDescent="0.15">
      <c r="C270" s="81"/>
      <c r="G270" s="82"/>
      <c r="H270" s="161"/>
      <c r="Q270" s="2"/>
      <c r="BC270" s="2"/>
      <c r="BM270" s="2"/>
      <c r="BW270" s="2"/>
      <c r="CG270" s="2"/>
      <c r="CQ270" s="2"/>
      <c r="DA270" s="2"/>
      <c r="DK270" s="2"/>
    </row>
    <row r="271" spans="3:115" s="80" customFormat="1" x14ac:dyDescent="0.15">
      <c r="C271" s="81"/>
      <c r="G271" s="82"/>
      <c r="H271" s="161"/>
      <c r="Q271" s="2"/>
      <c r="BC271" s="2"/>
      <c r="BM271" s="2"/>
      <c r="BW271" s="2"/>
      <c r="CG271" s="2"/>
      <c r="CQ271" s="2"/>
      <c r="DA271" s="2"/>
      <c r="DK271" s="2"/>
    </row>
    <row r="272" spans="3:115" s="80" customFormat="1" x14ac:dyDescent="0.15">
      <c r="C272" s="81"/>
      <c r="G272" s="82"/>
      <c r="H272" s="161"/>
      <c r="Q272" s="2"/>
      <c r="BC272" s="2"/>
      <c r="BM272" s="2"/>
      <c r="BW272" s="2"/>
      <c r="CG272" s="2"/>
      <c r="CQ272" s="2"/>
      <c r="DA272" s="2"/>
      <c r="DK272" s="2"/>
    </row>
    <row r="273" spans="3:115" s="80" customFormat="1" x14ac:dyDescent="0.15">
      <c r="C273" s="81"/>
      <c r="G273" s="82"/>
      <c r="H273" s="161"/>
      <c r="Q273" s="2"/>
      <c r="BC273" s="2"/>
      <c r="BM273" s="2"/>
      <c r="BW273" s="2"/>
      <c r="CG273" s="2"/>
      <c r="CQ273" s="2"/>
      <c r="DA273" s="2"/>
      <c r="DK273" s="2"/>
    </row>
    <row r="274" spans="3:115" s="80" customFormat="1" x14ac:dyDescent="0.15">
      <c r="C274" s="81"/>
      <c r="G274" s="82"/>
      <c r="H274" s="161"/>
      <c r="Q274" s="2"/>
      <c r="BC274" s="2"/>
      <c r="BM274" s="2"/>
      <c r="BW274" s="2"/>
      <c r="CG274" s="2"/>
      <c r="CQ274" s="2"/>
      <c r="DA274" s="2"/>
      <c r="DK274" s="2"/>
    </row>
    <row r="275" spans="3:115" s="80" customFormat="1" x14ac:dyDescent="0.15">
      <c r="C275" s="81"/>
      <c r="G275" s="82"/>
      <c r="H275" s="161"/>
      <c r="Q275" s="2"/>
      <c r="BC275" s="2"/>
      <c r="BM275" s="2"/>
      <c r="BW275" s="2"/>
      <c r="CG275" s="2"/>
      <c r="CQ275" s="2"/>
      <c r="DA275" s="2"/>
      <c r="DK275" s="2"/>
    </row>
    <row r="276" spans="3:115" s="80" customFormat="1" x14ac:dyDescent="0.15">
      <c r="C276" s="81"/>
      <c r="G276" s="82"/>
      <c r="H276" s="161"/>
      <c r="Q276" s="2"/>
      <c r="BC276" s="2"/>
      <c r="BM276" s="2"/>
      <c r="BW276" s="2"/>
      <c r="CG276" s="2"/>
      <c r="CQ276" s="2"/>
      <c r="DA276" s="2"/>
      <c r="DK276" s="2"/>
    </row>
    <row r="277" spans="3:115" s="80" customFormat="1" x14ac:dyDescent="0.15">
      <c r="C277" s="81"/>
      <c r="G277" s="82"/>
      <c r="H277" s="161"/>
      <c r="Q277" s="2"/>
      <c r="BC277" s="2"/>
      <c r="BM277" s="2"/>
      <c r="BW277" s="2"/>
      <c r="CG277" s="2"/>
      <c r="CQ277" s="2"/>
      <c r="DA277" s="2"/>
      <c r="DK277" s="2"/>
    </row>
    <row r="278" spans="3:115" s="80" customFormat="1" x14ac:dyDescent="0.15">
      <c r="C278" s="81"/>
      <c r="G278" s="82"/>
      <c r="H278" s="161"/>
      <c r="Q278" s="2"/>
      <c r="BC278" s="2"/>
      <c r="BM278" s="2"/>
      <c r="BW278" s="2"/>
      <c r="CG278" s="2"/>
      <c r="CQ278" s="2"/>
      <c r="DA278" s="2"/>
      <c r="DK278" s="2"/>
    </row>
    <row r="279" spans="3:115" s="80" customFormat="1" x14ac:dyDescent="0.15">
      <c r="C279" s="81"/>
      <c r="G279" s="82"/>
      <c r="H279" s="161"/>
      <c r="Q279" s="2"/>
      <c r="BC279" s="2"/>
      <c r="BM279" s="2"/>
      <c r="BW279" s="2"/>
      <c r="CG279" s="2"/>
      <c r="CQ279" s="2"/>
      <c r="DA279" s="2"/>
      <c r="DK279" s="2"/>
    </row>
    <row r="280" spans="3:115" s="80" customFormat="1" x14ac:dyDescent="0.15">
      <c r="C280" s="81"/>
      <c r="G280" s="82"/>
      <c r="H280" s="161"/>
      <c r="Q280" s="2"/>
      <c r="BC280" s="2"/>
      <c r="BM280" s="2"/>
      <c r="BW280" s="2"/>
      <c r="CG280" s="2"/>
      <c r="CQ280" s="2"/>
      <c r="DA280" s="2"/>
      <c r="DK280" s="2"/>
    </row>
    <row r="281" spans="3:115" s="80" customFormat="1" x14ac:dyDescent="0.15">
      <c r="C281" s="81"/>
      <c r="G281" s="82"/>
      <c r="H281" s="161"/>
      <c r="Q281" s="2"/>
      <c r="BC281" s="2"/>
      <c r="BM281" s="2"/>
      <c r="BW281" s="2"/>
      <c r="CG281" s="2"/>
      <c r="CQ281" s="2"/>
      <c r="DA281" s="2"/>
      <c r="DK281" s="2"/>
    </row>
    <row r="282" spans="3:115" s="80" customFormat="1" x14ac:dyDescent="0.15">
      <c r="C282" s="81"/>
      <c r="G282" s="82"/>
      <c r="H282" s="161"/>
      <c r="Q282" s="2"/>
      <c r="BC282" s="2"/>
      <c r="BM282" s="2"/>
      <c r="BW282" s="2"/>
      <c r="CG282" s="2"/>
      <c r="CQ282" s="2"/>
      <c r="DA282" s="2"/>
      <c r="DK282" s="2"/>
    </row>
    <row r="283" spans="3:115" s="80" customFormat="1" x14ac:dyDescent="0.15">
      <c r="C283" s="81"/>
      <c r="G283" s="82"/>
      <c r="H283" s="161"/>
      <c r="Q283" s="2"/>
      <c r="BC283" s="2"/>
      <c r="BM283" s="2"/>
      <c r="BW283" s="2"/>
      <c r="CG283" s="2"/>
      <c r="CQ283" s="2"/>
      <c r="DA283" s="2"/>
      <c r="DK283" s="2"/>
    </row>
    <row r="284" spans="3:115" s="80" customFormat="1" x14ac:dyDescent="0.15">
      <c r="C284" s="81"/>
      <c r="G284" s="82"/>
      <c r="H284" s="161"/>
      <c r="Q284" s="2"/>
      <c r="BC284" s="2"/>
      <c r="BM284" s="2"/>
      <c r="BW284" s="2"/>
      <c r="CG284" s="2"/>
      <c r="CQ284" s="2"/>
      <c r="DA284" s="2"/>
      <c r="DK284" s="2"/>
    </row>
    <row r="285" spans="3:115" s="80" customFormat="1" x14ac:dyDescent="0.15">
      <c r="C285" s="81"/>
      <c r="G285" s="82"/>
      <c r="H285" s="161"/>
      <c r="Q285" s="2"/>
      <c r="BC285" s="2"/>
      <c r="BM285" s="2"/>
      <c r="BW285" s="2"/>
      <c r="CG285" s="2"/>
      <c r="CQ285" s="2"/>
      <c r="DA285" s="2"/>
      <c r="DK285" s="2"/>
    </row>
    <row r="286" spans="3:115" s="80" customFormat="1" x14ac:dyDescent="0.15">
      <c r="C286" s="81"/>
      <c r="G286" s="82"/>
      <c r="H286" s="161"/>
      <c r="Q286" s="2"/>
      <c r="BC286" s="2"/>
      <c r="BM286" s="2"/>
      <c r="BW286" s="2"/>
      <c r="CG286" s="2"/>
      <c r="CQ286" s="2"/>
      <c r="DA286" s="2"/>
      <c r="DK286" s="2"/>
    </row>
    <row r="287" spans="3:115" s="80" customFormat="1" x14ac:dyDescent="0.15">
      <c r="C287" s="81"/>
      <c r="G287" s="82"/>
      <c r="H287" s="161"/>
      <c r="Q287" s="2"/>
      <c r="BC287" s="2"/>
      <c r="BM287" s="2"/>
      <c r="BW287" s="2"/>
      <c r="CG287" s="2"/>
      <c r="CQ287" s="2"/>
      <c r="DA287" s="2"/>
      <c r="DK287" s="2"/>
    </row>
    <row r="288" spans="3:115" s="80" customFormat="1" x14ac:dyDescent="0.15">
      <c r="C288" s="81"/>
      <c r="G288" s="82"/>
      <c r="H288" s="161"/>
      <c r="Q288" s="2"/>
      <c r="BC288" s="2"/>
      <c r="BM288" s="2"/>
      <c r="BW288" s="2"/>
      <c r="CG288" s="2"/>
      <c r="CQ288" s="2"/>
      <c r="DA288" s="2"/>
      <c r="DK288" s="2"/>
    </row>
    <row r="289" spans="3:115" s="80" customFormat="1" x14ac:dyDescent="0.15">
      <c r="C289" s="81"/>
      <c r="G289" s="82"/>
      <c r="H289" s="161"/>
      <c r="Q289" s="2"/>
      <c r="BC289" s="2"/>
      <c r="BM289" s="2"/>
      <c r="BW289" s="2"/>
      <c r="CG289" s="2"/>
      <c r="CQ289" s="2"/>
      <c r="DA289" s="2"/>
      <c r="DK289" s="2"/>
    </row>
    <row r="290" spans="3:115" s="80" customFormat="1" x14ac:dyDescent="0.15">
      <c r="C290" s="81"/>
      <c r="G290" s="82"/>
      <c r="H290" s="161"/>
      <c r="Q290" s="2"/>
      <c r="BC290" s="2"/>
      <c r="BM290" s="2"/>
      <c r="BW290" s="2"/>
      <c r="CG290" s="2"/>
      <c r="CQ290" s="2"/>
      <c r="DA290" s="2"/>
      <c r="DK290" s="2"/>
    </row>
    <row r="291" spans="3:115" s="80" customFormat="1" x14ac:dyDescent="0.15">
      <c r="C291" s="81"/>
      <c r="G291" s="82"/>
      <c r="H291" s="161"/>
      <c r="Q291" s="2"/>
      <c r="BC291" s="2"/>
      <c r="BM291" s="2"/>
      <c r="BW291" s="2"/>
      <c r="CG291" s="2"/>
      <c r="CQ291" s="2"/>
      <c r="DA291" s="2"/>
      <c r="DK291" s="2"/>
    </row>
    <row r="292" spans="3:115" s="80" customFormat="1" x14ac:dyDescent="0.15">
      <c r="C292" s="81"/>
      <c r="G292" s="82"/>
      <c r="H292" s="161"/>
      <c r="Q292" s="2"/>
      <c r="BC292" s="2"/>
      <c r="BM292" s="2"/>
      <c r="BW292" s="2"/>
      <c r="CG292" s="2"/>
      <c r="CQ292" s="2"/>
      <c r="DA292" s="2"/>
      <c r="DK292" s="2"/>
    </row>
    <row r="293" spans="3:115" s="80" customFormat="1" x14ac:dyDescent="0.15">
      <c r="C293" s="81"/>
      <c r="G293" s="82"/>
      <c r="H293" s="161"/>
      <c r="Q293" s="2"/>
      <c r="BC293" s="2"/>
      <c r="BM293" s="2"/>
      <c r="BW293" s="2"/>
      <c r="CG293" s="2"/>
      <c r="CQ293" s="2"/>
      <c r="DA293" s="2"/>
      <c r="DK293" s="2"/>
    </row>
    <row r="294" spans="3:115" s="80" customFormat="1" x14ac:dyDescent="0.15">
      <c r="C294" s="81"/>
      <c r="G294" s="82"/>
      <c r="H294" s="161"/>
      <c r="Q294" s="2"/>
      <c r="BC294" s="2"/>
      <c r="BM294" s="2"/>
      <c r="BW294" s="2"/>
      <c r="CG294" s="2"/>
      <c r="CQ294" s="2"/>
      <c r="DA294" s="2"/>
      <c r="DK294" s="2"/>
    </row>
    <row r="295" spans="3:115" s="80" customFormat="1" x14ac:dyDescent="0.15">
      <c r="C295" s="81"/>
      <c r="G295" s="82"/>
      <c r="H295" s="161"/>
      <c r="Q295" s="2"/>
      <c r="BC295" s="2"/>
      <c r="BM295" s="2"/>
      <c r="BW295" s="2"/>
      <c r="CG295" s="2"/>
      <c r="CQ295" s="2"/>
      <c r="DA295" s="2"/>
      <c r="DK295" s="2"/>
    </row>
    <row r="296" spans="3:115" s="80" customFormat="1" x14ac:dyDescent="0.15">
      <c r="C296" s="81"/>
      <c r="G296" s="82"/>
      <c r="H296" s="161"/>
      <c r="Q296" s="2"/>
      <c r="BC296" s="2"/>
      <c r="BM296" s="2"/>
      <c r="BW296" s="2"/>
      <c r="CG296" s="2"/>
      <c r="CQ296" s="2"/>
      <c r="DA296" s="2"/>
      <c r="DK296" s="2"/>
    </row>
    <row r="297" spans="3:115" s="80" customFormat="1" x14ac:dyDescent="0.15">
      <c r="C297" s="81"/>
      <c r="G297" s="82"/>
      <c r="H297" s="161"/>
      <c r="Q297" s="2"/>
      <c r="BC297" s="2"/>
      <c r="BM297" s="2"/>
      <c r="BW297" s="2"/>
      <c r="CG297" s="2"/>
      <c r="CQ297" s="2"/>
      <c r="DA297" s="2"/>
      <c r="DK297" s="2"/>
    </row>
    <row r="298" spans="3:115" s="80" customFormat="1" x14ac:dyDescent="0.15">
      <c r="C298" s="81"/>
      <c r="G298" s="82"/>
      <c r="H298" s="161"/>
      <c r="Q298" s="2"/>
      <c r="BC298" s="2"/>
      <c r="BM298" s="2"/>
      <c r="BW298" s="2"/>
      <c r="CG298" s="2"/>
      <c r="CQ298" s="2"/>
      <c r="DA298" s="2"/>
      <c r="DK298" s="2"/>
    </row>
    <row r="299" spans="3:115" s="80" customFormat="1" x14ac:dyDescent="0.15">
      <c r="C299" s="81"/>
      <c r="G299" s="82"/>
      <c r="H299" s="161"/>
      <c r="Q299" s="2"/>
      <c r="BC299" s="2"/>
      <c r="BM299" s="2"/>
      <c r="BW299" s="2"/>
      <c r="CG299" s="2"/>
      <c r="CQ299" s="2"/>
      <c r="DA299" s="2"/>
      <c r="DK299" s="2"/>
    </row>
    <row r="300" spans="3:115" s="80" customFormat="1" x14ac:dyDescent="0.15">
      <c r="C300" s="81"/>
      <c r="G300" s="82"/>
      <c r="H300" s="161"/>
      <c r="Q300" s="2"/>
      <c r="BC300" s="2"/>
      <c r="BM300" s="2"/>
      <c r="BW300" s="2"/>
      <c r="CG300" s="2"/>
      <c r="CQ300" s="2"/>
      <c r="DA300" s="2"/>
      <c r="DK300" s="2"/>
    </row>
    <row r="301" spans="3:115" s="80" customFormat="1" x14ac:dyDescent="0.15">
      <c r="C301" s="81"/>
      <c r="G301" s="82"/>
      <c r="H301" s="161"/>
      <c r="Q301" s="2"/>
      <c r="BC301" s="2"/>
      <c r="BM301" s="2"/>
      <c r="BW301" s="2"/>
      <c r="CG301" s="2"/>
      <c r="CQ301" s="2"/>
      <c r="DA301" s="2"/>
      <c r="DK301" s="2"/>
    </row>
    <row r="302" spans="3:115" s="80" customFormat="1" x14ac:dyDescent="0.15">
      <c r="C302" s="81"/>
      <c r="G302" s="82"/>
      <c r="H302" s="161"/>
      <c r="Q302" s="2"/>
      <c r="BC302" s="2"/>
      <c r="BM302" s="2"/>
      <c r="BW302" s="2"/>
      <c r="CG302" s="2"/>
      <c r="CQ302" s="2"/>
      <c r="DA302" s="2"/>
      <c r="DK302" s="2"/>
    </row>
    <row r="303" spans="3:115" s="80" customFormat="1" x14ac:dyDescent="0.15">
      <c r="C303" s="81"/>
      <c r="G303" s="82"/>
      <c r="H303" s="161"/>
      <c r="Q303" s="2"/>
      <c r="BC303" s="2"/>
      <c r="BM303" s="2"/>
      <c r="BW303" s="2"/>
      <c r="CG303" s="2"/>
      <c r="CQ303" s="2"/>
      <c r="DA303" s="2"/>
      <c r="DK303" s="2"/>
    </row>
    <row r="304" spans="3:115" s="80" customFormat="1" x14ac:dyDescent="0.15">
      <c r="C304" s="81"/>
      <c r="G304" s="82"/>
      <c r="H304" s="161"/>
      <c r="Q304" s="2"/>
      <c r="BC304" s="2"/>
      <c r="BM304" s="2"/>
      <c r="BW304" s="2"/>
      <c r="CG304" s="2"/>
      <c r="CQ304" s="2"/>
      <c r="DA304" s="2"/>
      <c r="DK304" s="2"/>
    </row>
    <row r="305" spans="3:115" s="80" customFormat="1" x14ac:dyDescent="0.15">
      <c r="C305" s="81"/>
      <c r="G305" s="82"/>
      <c r="H305" s="161"/>
      <c r="Q305" s="2"/>
      <c r="BC305" s="2"/>
      <c r="BM305" s="2"/>
      <c r="BW305" s="2"/>
      <c r="CG305" s="2"/>
      <c r="CQ305" s="2"/>
      <c r="DA305" s="2"/>
      <c r="DK305" s="2"/>
    </row>
    <row r="306" spans="3:115" s="80" customFormat="1" x14ac:dyDescent="0.15">
      <c r="C306" s="81"/>
      <c r="G306" s="82"/>
      <c r="H306" s="161"/>
      <c r="Q306" s="2"/>
      <c r="BC306" s="2"/>
      <c r="BM306" s="2"/>
      <c r="BW306" s="2"/>
      <c r="CG306" s="2"/>
      <c r="CQ306" s="2"/>
      <c r="DA306" s="2"/>
      <c r="DK306" s="2"/>
    </row>
    <row r="307" spans="3:115" s="80" customFormat="1" x14ac:dyDescent="0.15">
      <c r="C307" s="81"/>
      <c r="G307" s="82"/>
      <c r="H307" s="161"/>
      <c r="Q307" s="2"/>
      <c r="BC307" s="2"/>
      <c r="BM307" s="2"/>
      <c r="BW307" s="2"/>
      <c r="CG307" s="2"/>
      <c r="CQ307" s="2"/>
      <c r="DA307" s="2"/>
      <c r="DK307" s="2"/>
    </row>
    <row r="308" spans="3:115" s="80" customFormat="1" x14ac:dyDescent="0.15">
      <c r="C308" s="81"/>
      <c r="G308" s="82"/>
      <c r="H308" s="161"/>
      <c r="Q308" s="2"/>
      <c r="BC308" s="2"/>
      <c r="BM308" s="2"/>
      <c r="BW308" s="2"/>
      <c r="CG308" s="2"/>
      <c r="CQ308" s="2"/>
      <c r="DA308" s="2"/>
      <c r="DK308" s="2"/>
    </row>
    <row r="309" spans="3:115" s="80" customFormat="1" x14ac:dyDescent="0.15">
      <c r="C309" s="81"/>
      <c r="G309" s="82"/>
      <c r="H309" s="161"/>
      <c r="Q309" s="2"/>
      <c r="BC309" s="2"/>
      <c r="BM309" s="2"/>
      <c r="BW309" s="2"/>
      <c r="CG309" s="2"/>
      <c r="CQ309" s="2"/>
      <c r="DA309" s="2"/>
      <c r="DK309" s="2"/>
    </row>
    <row r="310" spans="3:115" s="80" customFormat="1" x14ac:dyDescent="0.15">
      <c r="C310" s="81"/>
      <c r="G310" s="82"/>
      <c r="H310" s="161"/>
      <c r="Q310" s="2"/>
      <c r="BC310" s="2"/>
      <c r="BM310" s="2"/>
      <c r="BW310" s="2"/>
      <c r="CG310" s="2"/>
      <c r="CQ310" s="2"/>
      <c r="DA310" s="2"/>
      <c r="DK310" s="2"/>
    </row>
    <row r="311" spans="3:115" s="80" customFormat="1" x14ac:dyDescent="0.15">
      <c r="C311" s="81"/>
      <c r="G311" s="82"/>
      <c r="H311" s="161"/>
      <c r="Q311" s="2"/>
      <c r="BC311" s="2"/>
      <c r="BM311" s="2"/>
      <c r="BW311" s="2"/>
      <c r="CG311" s="2"/>
      <c r="CQ311" s="2"/>
      <c r="DA311" s="2"/>
      <c r="DK311" s="2"/>
    </row>
    <row r="312" spans="3:115" s="80" customFormat="1" x14ac:dyDescent="0.15">
      <c r="C312" s="81"/>
      <c r="G312" s="82"/>
      <c r="H312" s="161"/>
      <c r="Q312" s="2"/>
      <c r="BC312" s="2"/>
      <c r="BM312" s="2"/>
      <c r="BW312" s="2"/>
      <c r="CG312" s="2"/>
      <c r="CQ312" s="2"/>
      <c r="DA312" s="2"/>
      <c r="DK312" s="2"/>
    </row>
    <row r="313" spans="3:115" s="80" customFormat="1" x14ac:dyDescent="0.15">
      <c r="C313" s="81"/>
      <c r="G313" s="82"/>
      <c r="H313" s="161"/>
      <c r="Q313" s="2"/>
      <c r="BC313" s="2"/>
      <c r="BM313" s="2"/>
      <c r="BW313" s="2"/>
      <c r="CG313" s="2"/>
      <c r="CQ313" s="2"/>
      <c r="DA313" s="2"/>
      <c r="DK313" s="2"/>
    </row>
    <row r="314" spans="3:115" s="80" customFormat="1" x14ac:dyDescent="0.15">
      <c r="C314" s="81"/>
      <c r="G314" s="82"/>
      <c r="H314" s="161"/>
      <c r="Q314" s="2"/>
      <c r="BC314" s="2"/>
      <c r="BM314" s="2"/>
      <c r="BW314" s="2"/>
      <c r="CG314" s="2"/>
      <c r="CQ314" s="2"/>
      <c r="DA314" s="2"/>
      <c r="DK314" s="2"/>
    </row>
    <row r="315" spans="3:115" s="80" customFormat="1" x14ac:dyDescent="0.15">
      <c r="C315" s="81"/>
      <c r="G315" s="82"/>
      <c r="H315" s="161"/>
      <c r="Q315" s="2"/>
      <c r="BC315" s="2"/>
      <c r="BM315" s="2"/>
      <c r="BW315" s="2"/>
      <c r="CG315" s="2"/>
      <c r="CQ315" s="2"/>
      <c r="DA315" s="2"/>
      <c r="DK315" s="2"/>
    </row>
    <row r="316" spans="3:115" s="80" customFormat="1" x14ac:dyDescent="0.15">
      <c r="C316" s="81"/>
      <c r="G316" s="82"/>
      <c r="H316" s="161"/>
      <c r="Q316" s="2"/>
      <c r="BC316" s="2"/>
      <c r="BM316" s="2"/>
      <c r="BW316" s="2"/>
      <c r="CG316" s="2"/>
      <c r="CQ316" s="2"/>
      <c r="DA316" s="2"/>
      <c r="DK316" s="2"/>
    </row>
    <row r="317" spans="3:115" s="80" customFormat="1" x14ac:dyDescent="0.15">
      <c r="C317" s="81"/>
      <c r="G317" s="82"/>
      <c r="H317" s="161"/>
      <c r="Q317" s="2"/>
      <c r="BC317" s="2"/>
      <c r="BM317" s="2"/>
      <c r="BW317" s="2"/>
      <c r="CG317" s="2"/>
      <c r="CQ317" s="2"/>
      <c r="DA317" s="2"/>
      <c r="DK317" s="2"/>
    </row>
    <row r="318" spans="3:115" s="80" customFormat="1" x14ac:dyDescent="0.15">
      <c r="C318" s="81"/>
      <c r="G318" s="82"/>
      <c r="H318" s="161"/>
      <c r="Q318" s="2"/>
      <c r="BC318" s="2"/>
      <c r="BM318" s="2"/>
      <c r="BW318" s="2"/>
      <c r="CG318" s="2"/>
      <c r="CQ318" s="2"/>
      <c r="DA318" s="2"/>
      <c r="DK318" s="2"/>
    </row>
    <row r="319" spans="3:115" s="80" customFormat="1" x14ac:dyDescent="0.15">
      <c r="C319" s="81"/>
      <c r="G319" s="82"/>
      <c r="H319" s="161"/>
      <c r="Q319" s="2"/>
      <c r="BC319" s="2"/>
      <c r="BM319" s="2"/>
      <c r="BW319" s="2"/>
      <c r="CG319" s="2"/>
      <c r="CQ319" s="2"/>
      <c r="DA319" s="2"/>
      <c r="DK319" s="2"/>
    </row>
    <row r="320" spans="3:115" s="80" customFormat="1" x14ac:dyDescent="0.15">
      <c r="C320" s="81"/>
      <c r="G320" s="82"/>
      <c r="H320" s="161"/>
      <c r="Q320" s="2"/>
      <c r="BC320" s="2"/>
      <c r="BM320" s="2"/>
      <c r="BW320" s="2"/>
      <c r="CG320" s="2"/>
      <c r="CQ320" s="2"/>
      <c r="DA320" s="2"/>
      <c r="DK320" s="2"/>
    </row>
    <row r="321" spans="3:115" s="80" customFormat="1" x14ac:dyDescent="0.15">
      <c r="C321" s="81"/>
      <c r="G321" s="82"/>
      <c r="H321" s="161"/>
      <c r="Q321" s="2"/>
      <c r="BC321" s="2"/>
      <c r="BM321" s="2"/>
      <c r="BW321" s="2"/>
      <c r="CG321" s="2"/>
      <c r="CQ321" s="2"/>
      <c r="DA321" s="2"/>
      <c r="DK321" s="2"/>
    </row>
    <row r="322" spans="3:115" s="80" customFormat="1" x14ac:dyDescent="0.15">
      <c r="C322" s="81"/>
      <c r="G322" s="82"/>
      <c r="H322" s="161"/>
      <c r="Q322" s="2"/>
      <c r="BC322" s="2"/>
      <c r="BM322" s="2"/>
      <c r="BW322" s="2"/>
      <c r="CG322" s="2"/>
      <c r="CQ322" s="2"/>
      <c r="DA322" s="2"/>
      <c r="DK322" s="2"/>
    </row>
    <row r="323" spans="3:115" s="80" customFormat="1" x14ac:dyDescent="0.15">
      <c r="C323" s="81"/>
      <c r="G323" s="82"/>
      <c r="H323" s="161"/>
      <c r="Q323" s="2"/>
      <c r="BC323" s="2"/>
      <c r="BM323" s="2"/>
      <c r="BW323" s="2"/>
      <c r="CG323" s="2"/>
      <c r="CQ323" s="2"/>
      <c r="DA323" s="2"/>
      <c r="DK323" s="2"/>
    </row>
    <row r="324" spans="3:115" s="80" customFormat="1" x14ac:dyDescent="0.15">
      <c r="C324" s="81"/>
      <c r="G324" s="82"/>
      <c r="H324" s="161"/>
      <c r="Q324" s="2"/>
      <c r="BC324" s="2"/>
      <c r="BM324" s="2"/>
      <c r="BW324" s="2"/>
      <c r="CG324" s="2"/>
      <c r="CQ324" s="2"/>
      <c r="DA324" s="2"/>
      <c r="DK324" s="2"/>
    </row>
    <row r="325" spans="3:115" s="80" customFormat="1" x14ac:dyDescent="0.15">
      <c r="C325" s="81"/>
      <c r="G325" s="82"/>
      <c r="H325" s="161"/>
      <c r="Q325" s="2"/>
      <c r="BC325" s="2"/>
      <c r="BM325" s="2"/>
      <c r="BW325" s="2"/>
      <c r="CG325" s="2"/>
      <c r="CQ325" s="2"/>
      <c r="DA325" s="2"/>
      <c r="DK325" s="2"/>
    </row>
    <row r="326" spans="3:115" s="80" customFormat="1" x14ac:dyDescent="0.15">
      <c r="C326" s="81"/>
      <c r="G326" s="82"/>
      <c r="H326" s="161"/>
      <c r="Q326" s="2"/>
      <c r="BC326" s="2"/>
      <c r="BM326" s="2"/>
      <c r="BW326" s="2"/>
      <c r="CG326" s="2"/>
      <c r="CQ326" s="2"/>
      <c r="DA326" s="2"/>
      <c r="DK326" s="2"/>
    </row>
    <row r="327" spans="3:115" s="80" customFormat="1" x14ac:dyDescent="0.15">
      <c r="C327" s="81"/>
      <c r="G327" s="82"/>
      <c r="H327" s="161"/>
      <c r="Q327" s="2"/>
      <c r="BC327" s="2"/>
      <c r="BM327" s="2"/>
      <c r="BW327" s="2"/>
      <c r="CG327" s="2"/>
      <c r="CQ327" s="2"/>
      <c r="DA327" s="2"/>
      <c r="DK327" s="2"/>
    </row>
    <row r="328" spans="3:115" s="80" customFormat="1" x14ac:dyDescent="0.15">
      <c r="C328" s="81"/>
      <c r="G328" s="82"/>
      <c r="H328" s="161"/>
      <c r="Q328" s="2"/>
      <c r="BC328" s="2"/>
      <c r="BM328" s="2"/>
      <c r="BW328" s="2"/>
      <c r="CG328" s="2"/>
      <c r="CQ328" s="2"/>
      <c r="DA328" s="2"/>
      <c r="DK328" s="2"/>
    </row>
    <row r="329" spans="3:115" s="80" customFormat="1" x14ac:dyDescent="0.15">
      <c r="C329" s="81"/>
      <c r="G329" s="82"/>
      <c r="H329" s="161"/>
      <c r="Q329" s="2"/>
      <c r="BC329" s="2"/>
      <c r="BM329" s="2"/>
      <c r="BW329" s="2"/>
      <c r="CG329" s="2"/>
      <c r="CQ329" s="2"/>
      <c r="DA329" s="2"/>
      <c r="DK329" s="2"/>
    </row>
    <row r="330" spans="3:115" s="80" customFormat="1" x14ac:dyDescent="0.15">
      <c r="C330" s="81"/>
      <c r="G330" s="82"/>
      <c r="H330" s="161"/>
      <c r="Q330" s="2"/>
      <c r="BC330" s="2"/>
      <c r="BM330" s="2"/>
      <c r="BW330" s="2"/>
      <c r="CG330" s="2"/>
      <c r="CQ330" s="2"/>
      <c r="DA330" s="2"/>
      <c r="DK330" s="2"/>
    </row>
    <row r="331" spans="3:115" s="80" customFormat="1" x14ac:dyDescent="0.15">
      <c r="C331" s="81"/>
      <c r="G331" s="82"/>
      <c r="H331" s="161"/>
      <c r="Q331" s="2"/>
      <c r="BC331" s="2"/>
      <c r="BM331" s="2"/>
      <c r="BW331" s="2"/>
      <c r="CG331" s="2"/>
      <c r="CQ331" s="2"/>
      <c r="DA331" s="2"/>
      <c r="DK331" s="2"/>
    </row>
    <row r="332" spans="3:115" s="80" customFormat="1" x14ac:dyDescent="0.15">
      <c r="C332" s="81"/>
      <c r="G332" s="82"/>
      <c r="H332" s="161"/>
      <c r="Q332" s="2"/>
      <c r="BC332" s="2"/>
      <c r="BM332" s="2"/>
      <c r="BW332" s="2"/>
      <c r="CG332" s="2"/>
      <c r="CQ332" s="2"/>
      <c r="DA332" s="2"/>
      <c r="DK332" s="2"/>
    </row>
    <row r="333" spans="3:115" s="80" customFormat="1" x14ac:dyDescent="0.15">
      <c r="C333" s="81"/>
      <c r="G333" s="82"/>
      <c r="H333" s="161"/>
      <c r="Q333" s="2"/>
      <c r="BC333" s="2"/>
      <c r="BM333" s="2"/>
      <c r="BW333" s="2"/>
      <c r="CG333" s="2"/>
      <c r="CQ333" s="2"/>
      <c r="DA333" s="2"/>
      <c r="DK333" s="2"/>
    </row>
    <row r="334" spans="3:115" s="80" customFormat="1" x14ac:dyDescent="0.15">
      <c r="C334" s="81"/>
      <c r="G334" s="82"/>
      <c r="H334" s="161"/>
      <c r="Q334" s="2"/>
      <c r="BC334" s="2"/>
      <c r="BM334" s="2"/>
      <c r="BW334" s="2"/>
      <c r="CG334" s="2"/>
      <c r="CQ334" s="2"/>
      <c r="DA334" s="2"/>
      <c r="DK334" s="2"/>
    </row>
    <row r="335" spans="3:115" s="80" customFormat="1" x14ac:dyDescent="0.15">
      <c r="C335" s="81"/>
      <c r="G335" s="82"/>
      <c r="H335" s="161"/>
      <c r="Q335" s="2"/>
      <c r="BC335" s="2"/>
      <c r="BM335" s="2"/>
      <c r="BW335" s="2"/>
      <c r="CG335" s="2"/>
      <c r="CQ335" s="2"/>
      <c r="DA335" s="2"/>
      <c r="DK335" s="2"/>
    </row>
    <row r="336" spans="3:115" s="80" customFormat="1" x14ac:dyDescent="0.15">
      <c r="C336" s="81"/>
      <c r="G336" s="82"/>
      <c r="H336" s="161"/>
      <c r="Q336" s="2"/>
      <c r="BC336" s="2"/>
      <c r="BM336" s="2"/>
      <c r="BW336" s="2"/>
      <c r="CG336" s="2"/>
      <c r="CQ336" s="2"/>
      <c r="DA336" s="2"/>
      <c r="DK336" s="2"/>
    </row>
    <row r="337" spans="3:115" s="80" customFormat="1" x14ac:dyDescent="0.15">
      <c r="C337" s="81"/>
      <c r="G337" s="82"/>
      <c r="H337" s="161"/>
      <c r="Q337" s="2"/>
      <c r="BC337" s="2"/>
      <c r="BM337" s="2"/>
      <c r="BW337" s="2"/>
      <c r="CG337" s="2"/>
      <c r="CQ337" s="2"/>
      <c r="DA337" s="2"/>
      <c r="DK337" s="2"/>
    </row>
    <row r="338" spans="3:115" s="80" customFormat="1" x14ac:dyDescent="0.15">
      <c r="C338" s="81"/>
      <c r="G338" s="82"/>
      <c r="H338" s="161"/>
      <c r="Q338" s="2"/>
      <c r="BC338" s="2"/>
      <c r="BM338" s="2"/>
      <c r="BW338" s="2"/>
      <c r="CG338" s="2"/>
      <c r="CQ338" s="2"/>
      <c r="DA338" s="2"/>
      <c r="DK338" s="2"/>
    </row>
    <row r="339" spans="3:115" s="80" customFormat="1" x14ac:dyDescent="0.15">
      <c r="C339" s="81"/>
      <c r="G339" s="82"/>
      <c r="H339" s="161"/>
      <c r="Q339" s="2"/>
      <c r="BC339" s="2"/>
      <c r="BM339" s="2"/>
      <c r="BW339" s="2"/>
      <c r="CG339" s="2"/>
      <c r="CQ339" s="2"/>
      <c r="DA339" s="2"/>
      <c r="DK339" s="2"/>
    </row>
    <row r="340" spans="3:115" s="80" customFormat="1" x14ac:dyDescent="0.15">
      <c r="C340" s="81"/>
      <c r="G340" s="82"/>
      <c r="H340" s="161"/>
      <c r="Q340" s="2"/>
      <c r="BC340" s="2"/>
      <c r="BM340" s="2"/>
      <c r="BW340" s="2"/>
      <c r="CG340" s="2"/>
      <c r="CQ340" s="2"/>
      <c r="DA340" s="2"/>
      <c r="DK340" s="2"/>
    </row>
    <row r="341" spans="3:115" s="80" customFormat="1" x14ac:dyDescent="0.15">
      <c r="C341" s="81"/>
      <c r="G341" s="82"/>
      <c r="H341" s="161"/>
      <c r="Q341" s="2"/>
      <c r="BC341" s="2"/>
      <c r="BM341" s="2"/>
      <c r="BW341" s="2"/>
      <c r="CG341" s="2"/>
      <c r="CQ341" s="2"/>
      <c r="DA341" s="2"/>
      <c r="DK341" s="2"/>
    </row>
    <row r="342" spans="3:115" s="80" customFormat="1" x14ac:dyDescent="0.15">
      <c r="C342" s="81"/>
      <c r="G342" s="82"/>
      <c r="H342" s="161"/>
      <c r="Q342" s="2"/>
      <c r="BC342" s="2"/>
      <c r="BM342" s="2"/>
      <c r="BW342" s="2"/>
      <c r="CG342" s="2"/>
      <c r="CQ342" s="2"/>
      <c r="DA342" s="2"/>
      <c r="DK342" s="2"/>
    </row>
    <row r="343" spans="3:115" s="80" customFormat="1" x14ac:dyDescent="0.15">
      <c r="C343" s="81"/>
      <c r="G343" s="82"/>
      <c r="H343" s="161"/>
      <c r="Q343" s="2"/>
      <c r="BC343" s="2"/>
      <c r="BM343" s="2"/>
      <c r="BW343" s="2"/>
      <c r="CG343" s="2"/>
      <c r="CQ343" s="2"/>
      <c r="DA343" s="2"/>
      <c r="DK343" s="2"/>
    </row>
    <row r="344" spans="3:115" s="80" customFormat="1" x14ac:dyDescent="0.15">
      <c r="C344" s="81"/>
      <c r="G344" s="82"/>
      <c r="H344" s="161"/>
      <c r="Q344" s="2"/>
      <c r="BC344" s="2"/>
      <c r="BM344" s="2"/>
      <c r="BW344" s="2"/>
      <c r="CG344" s="2"/>
      <c r="CQ344" s="2"/>
      <c r="DA344" s="2"/>
      <c r="DK344" s="2"/>
    </row>
    <row r="345" spans="3:115" s="80" customFormat="1" x14ac:dyDescent="0.15">
      <c r="C345" s="81"/>
      <c r="G345" s="82"/>
      <c r="H345" s="161"/>
      <c r="Q345" s="2"/>
      <c r="BC345" s="2"/>
      <c r="BM345" s="2"/>
      <c r="BW345" s="2"/>
      <c r="CG345" s="2"/>
      <c r="CQ345" s="2"/>
      <c r="DA345" s="2"/>
      <c r="DK345" s="2"/>
    </row>
    <row r="346" spans="3:115" s="80" customFormat="1" x14ac:dyDescent="0.15">
      <c r="C346" s="81"/>
      <c r="G346" s="82"/>
      <c r="H346" s="161"/>
      <c r="Q346" s="2"/>
      <c r="BC346" s="2"/>
      <c r="BM346" s="2"/>
      <c r="BW346" s="2"/>
      <c r="CG346" s="2"/>
      <c r="CQ346" s="2"/>
      <c r="DA346" s="2"/>
      <c r="DK346" s="2"/>
    </row>
    <row r="347" spans="3:115" s="80" customFormat="1" x14ac:dyDescent="0.15">
      <c r="C347" s="81"/>
      <c r="G347" s="82"/>
      <c r="H347" s="161"/>
      <c r="Q347" s="2"/>
      <c r="BC347" s="2"/>
      <c r="BM347" s="2"/>
      <c r="BW347" s="2"/>
      <c r="CG347" s="2"/>
      <c r="CQ347" s="2"/>
      <c r="DA347" s="2"/>
      <c r="DK347" s="2"/>
    </row>
    <row r="348" spans="3:115" s="80" customFormat="1" x14ac:dyDescent="0.15">
      <c r="C348" s="81"/>
      <c r="G348" s="82"/>
      <c r="H348" s="161"/>
      <c r="Q348" s="2"/>
      <c r="BC348" s="2"/>
      <c r="BM348" s="2"/>
      <c r="BW348" s="2"/>
      <c r="CG348" s="2"/>
      <c r="CQ348" s="2"/>
      <c r="DA348" s="2"/>
      <c r="DK348" s="2"/>
    </row>
    <row r="349" spans="3:115" s="80" customFormat="1" x14ac:dyDescent="0.15">
      <c r="C349" s="81"/>
      <c r="G349" s="82"/>
      <c r="H349" s="161"/>
      <c r="Q349" s="2"/>
      <c r="BC349" s="2"/>
      <c r="BM349" s="2"/>
      <c r="BW349" s="2"/>
      <c r="CG349" s="2"/>
      <c r="CQ349" s="2"/>
      <c r="DA349" s="2"/>
      <c r="DK349" s="2"/>
    </row>
    <row r="350" spans="3:115" s="80" customFormat="1" x14ac:dyDescent="0.15">
      <c r="C350" s="81"/>
      <c r="G350" s="82"/>
      <c r="H350" s="161"/>
      <c r="Q350" s="2"/>
      <c r="BC350" s="2"/>
      <c r="BM350" s="2"/>
      <c r="BW350" s="2"/>
      <c r="CG350" s="2"/>
      <c r="CQ350" s="2"/>
      <c r="DA350" s="2"/>
      <c r="DK350" s="2"/>
    </row>
    <row r="351" spans="3:115" s="80" customFormat="1" x14ac:dyDescent="0.15">
      <c r="C351" s="81"/>
      <c r="G351" s="82"/>
      <c r="H351" s="161"/>
      <c r="Q351" s="2"/>
      <c r="BC351" s="2"/>
      <c r="BM351" s="2"/>
      <c r="BW351" s="2"/>
      <c r="CG351" s="2"/>
      <c r="CQ351" s="2"/>
      <c r="DA351" s="2"/>
      <c r="DK351" s="2"/>
    </row>
    <row r="352" spans="3:115" s="80" customFormat="1" x14ac:dyDescent="0.15">
      <c r="C352" s="81"/>
      <c r="G352" s="82"/>
      <c r="H352" s="161"/>
      <c r="Q352" s="2"/>
      <c r="BC352" s="2"/>
      <c r="BM352" s="2"/>
      <c r="BW352" s="2"/>
      <c r="CG352" s="2"/>
      <c r="CQ352" s="2"/>
      <c r="DA352" s="2"/>
      <c r="DK352" s="2"/>
    </row>
    <row r="353" spans="3:115" s="80" customFormat="1" x14ac:dyDescent="0.15">
      <c r="C353" s="81"/>
      <c r="G353" s="82"/>
      <c r="H353" s="161"/>
      <c r="Q353" s="2"/>
      <c r="BC353" s="2"/>
      <c r="BM353" s="2"/>
      <c r="BW353" s="2"/>
      <c r="CG353" s="2"/>
      <c r="CQ353" s="2"/>
      <c r="DA353" s="2"/>
      <c r="DK353" s="2"/>
    </row>
    <row r="354" spans="3:115" s="80" customFormat="1" x14ac:dyDescent="0.15">
      <c r="C354" s="81"/>
      <c r="G354" s="82"/>
      <c r="H354" s="161"/>
      <c r="Q354" s="2"/>
      <c r="BC354" s="2"/>
      <c r="BM354" s="2"/>
      <c r="BW354" s="2"/>
      <c r="CG354" s="2"/>
      <c r="CQ354" s="2"/>
      <c r="DA354" s="2"/>
      <c r="DK354" s="2"/>
    </row>
    <row r="355" spans="3:115" s="80" customFormat="1" x14ac:dyDescent="0.15">
      <c r="C355" s="81"/>
      <c r="G355" s="82"/>
      <c r="H355" s="161"/>
      <c r="Q355" s="2"/>
      <c r="BC355" s="2"/>
      <c r="BM355" s="2"/>
      <c r="BW355" s="2"/>
      <c r="CG355" s="2"/>
      <c r="CQ355" s="2"/>
      <c r="DA355" s="2"/>
      <c r="DK355" s="2"/>
    </row>
    <row r="356" spans="3:115" s="80" customFormat="1" x14ac:dyDescent="0.15">
      <c r="C356" s="81"/>
      <c r="G356" s="82"/>
      <c r="H356" s="161"/>
      <c r="Q356" s="2"/>
      <c r="BC356" s="2"/>
      <c r="BM356" s="2"/>
      <c r="BW356" s="2"/>
      <c r="CG356" s="2"/>
      <c r="CQ356" s="2"/>
      <c r="DA356" s="2"/>
      <c r="DK356" s="2"/>
    </row>
    <row r="357" spans="3:115" s="80" customFormat="1" x14ac:dyDescent="0.15">
      <c r="C357" s="81"/>
      <c r="G357" s="82"/>
      <c r="H357" s="161"/>
      <c r="Q357" s="2"/>
      <c r="BC357" s="2"/>
      <c r="BM357" s="2"/>
      <c r="BW357" s="2"/>
      <c r="CG357" s="2"/>
      <c r="CQ357" s="2"/>
      <c r="DA357" s="2"/>
      <c r="DK357" s="2"/>
    </row>
    <row r="358" spans="3:115" s="80" customFormat="1" x14ac:dyDescent="0.15">
      <c r="C358" s="81"/>
      <c r="G358" s="82"/>
      <c r="H358" s="161"/>
      <c r="Q358" s="2"/>
      <c r="BC358" s="2"/>
      <c r="BM358" s="2"/>
      <c r="BW358" s="2"/>
      <c r="CG358" s="2"/>
      <c r="CQ358" s="2"/>
      <c r="DA358" s="2"/>
      <c r="DK358" s="2"/>
    </row>
    <row r="359" spans="3:115" s="80" customFormat="1" x14ac:dyDescent="0.15">
      <c r="C359" s="81"/>
      <c r="G359" s="82"/>
      <c r="H359" s="161"/>
      <c r="Q359" s="2"/>
      <c r="BC359" s="2"/>
      <c r="BM359" s="2"/>
      <c r="BW359" s="2"/>
      <c r="CG359" s="2"/>
      <c r="CQ359" s="2"/>
      <c r="DA359" s="2"/>
      <c r="DK359" s="2"/>
    </row>
    <row r="360" spans="3:115" s="80" customFormat="1" x14ac:dyDescent="0.15">
      <c r="C360" s="81"/>
      <c r="G360" s="82"/>
      <c r="H360" s="161"/>
      <c r="Q360" s="2"/>
      <c r="BC360" s="2"/>
      <c r="BM360" s="2"/>
      <c r="BW360" s="2"/>
      <c r="CG360" s="2"/>
      <c r="CQ360" s="2"/>
      <c r="DA360" s="2"/>
      <c r="DK360" s="2"/>
    </row>
    <row r="361" spans="3:115" s="80" customFormat="1" x14ac:dyDescent="0.15">
      <c r="C361" s="81"/>
      <c r="G361" s="82"/>
      <c r="H361" s="161"/>
      <c r="Q361" s="2"/>
      <c r="BC361" s="2"/>
      <c r="BM361" s="2"/>
      <c r="BW361" s="2"/>
      <c r="CG361" s="2"/>
      <c r="CQ361" s="2"/>
      <c r="DA361" s="2"/>
      <c r="DK361" s="2"/>
    </row>
    <row r="362" spans="3:115" s="80" customFormat="1" x14ac:dyDescent="0.15">
      <c r="C362" s="81"/>
      <c r="G362" s="82"/>
      <c r="H362" s="161"/>
      <c r="Q362" s="2"/>
      <c r="BC362" s="2"/>
      <c r="BM362" s="2"/>
      <c r="BW362" s="2"/>
      <c r="CG362" s="2"/>
      <c r="CQ362" s="2"/>
      <c r="DA362" s="2"/>
      <c r="DK362" s="2"/>
    </row>
    <row r="363" spans="3:115" s="80" customFormat="1" x14ac:dyDescent="0.15">
      <c r="C363" s="81"/>
      <c r="G363" s="82"/>
      <c r="H363" s="161"/>
      <c r="Q363" s="2"/>
      <c r="BC363" s="2"/>
      <c r="BM363" s="2"/>
      <c r="BW363" s="2"/>
      <c r="CG363" s="2"/>
      <c r="CQ363" s="2"/>
      <c r="DA363" s="2"/>
      <c r="DK363" s="2"/>
    </row>
    <row r="364" spans="3:115" s="80" customFormat="1" x14ac:dyDescent="0.15">
      <c r="C364" s="81"/>
      <c r="G364" s="82"/>
      <c r="H364" s="161"/>
      <c r="Q364" s="2"/>
      <c r="BC364" s="2"/>
      <c r="BM364" s="2"/>
      <c r="BW364" s="2"/>
      <c r="CG364" s="2"/>
      <c r="CQ364" s="2"/>
      <c r="DA364" s="2"/>
      <c r="DK364" s="2"/>
    </row>
    <row r="365" spans="3:115" s="80" customFormat="1" x14ac:dyDescent="0.15">
      <c r="C365" s="81"/>
      <c r="G365" s="82"/>
      <c r="H365" s="161"/>
      <c r="Q365" s="2"/>
      <c r="BC365" s="2"/>
      <c r="BM365" s="2"/>
      <c r="BW365" s="2"/>
      <c r="CG365" s="2"/>
      <c r="CQ365" s="2"/>
      <c r="DA365" s="2"/>
      <c r="DK365" s="2"/>
    </row>
    <row r="366" spans="3:115" s="80" customFormat="1" x14ac:dyDescent="0.15">
      <c r="C366" s="81"/>
      <c r="G366" s="82"/>
      <c r="H366" s="161"/>
      <c r="Q366" s="2"/>
      <c r="BC366" s="2"/>
      <c r="BM366" s="2"/>
      <c r="BW366" s="2"/>
      <c r="CG366" s="2"/>
      <c r="CQ366" s="2"/>
      <c r="DA366" s="2"/>
      <c r="DK366" s="2"/>
    </row>
    <row r="367" spans="3:115" s="80" customFormat="1" x14ac:dyDescent="0.15">
      <c r="C367" s="81"/>
      <c r="G367" s="82"/>
      <c r="H367" s="161"/>
      <c r="Q367" s="2"/>
      <c r="BC367" s="2"/>
      <c r="BM367" s="2"/>
      <c r="BW367" s="2"/>
      <c r="CG367" s="2"/>
      <c r="CQ367" s="2"/>
      <c r="DA367" s="2"/>
      <c r="DK367" s="2"/>
    </row>
    <row r="368" spans="3:115" s="80" customFormat="1" x14ac:dyDescent="0.15">
      <c r="C368" s="81"/>
      <c r="G368" s="82"/>
      <c r="H368" s="161"/>
      <c r="Q368" s="2"/>
      <c r="BC368" s="2"/>
      <c r="BM368" s="2"/>
      <c r="BW368" s="2"/>
      <c r="CG368" s="2"/>
      <c r="CQ368" s="2"/>
      <c r="DA368" s="2"/>
      <c r="DK368" s="2"/>
    </row>
    <row r="369" spans="3:115" s="80" customFormat="1" x14ac:dyDescent="0.15">
      <c r="C369" s="81"/>
      <c r="G369" s="82"/>
      <c r="H369" s="161"/>
      <c r="Q369" s="2"/>
      <c r="BC369" s="2"/>
      <c r="BM369" s="2"/>
      <c r="BW369" s="2"/>
      <c r="CG369" s="2"/>
      <c r="CQ369" s="2"/>
      <c r="DA369" s="2"/>
      <c r="DK369" s="2"/>
    </row>
    <row r="370" spans="3:115" s="80" customFormat="1" x14ac:dyDescent="0.15">
      <c r="C370" s="81"/>
      <c r="G370" s="82"/>
      <c r="H370" s="161"/>
      <c r="Q370" s="2"/>
      <c r="BC370" s="2"/>
      <c r="BM370" s="2"/>
      <c r="BW370" s="2"/>
      <c r="CG370" s="2"/>
      <c r="CQ370" s="2"/>
      <c r="DA370" s="2"/>
      <c r="DK370" s="2"/>
    </row>
    <row r="371" spans="3:115" s="80" customFormat="1" x14ac:dyDescent="0.15">
      <c r="C371" s="81"/>
      <c r="G371" s="82"/>
      <c r="H371" s="161"/>
      <c r="Q371" s="2"/>
      <c r="BC371" s="2"/>
      <c r="BM371" s="2"/>
      <c r="BW371" s="2"/>
      <c r="CG371" s="2"/>
      <c r="CQ371" s="2"/>
      <c r="DA371" s="2"/>
      <c r="DK371" s="2"/>
    </row>
    <row r="372" spans="3:115" s="80" customFormat="1" x14ac:dyDescent="0.15">
      <c r="C372" s="81"/>
      <c r="G372" s="82"/>
      <c r="H372" s="161"/>
      <c r="Q372" s="2"/>
      <c r="BC372" s="2"/>
      <c r="BM372" s="2"/>
      <c r="BW372" s="2"/>
      <c r="CG372" s="2"/>
      <c r="CQ372" s="2"/>
      <c r="DA372" s="2"/>
      <c r="DK372" s="2"/>
    </row>
    <row r="373" spans="3:115" s="80" customFormat="1" x14ac:dyDescent="0.15">
      <c r="C373" s="81"/>
      <c r="G373" s="82"/>
      <c r="H373" s="161"/>
      <c r="Q373" s="2"/>
      <c r="BC373" s="2"/>
      <c r="BM373" s="2"/>
      <c r="BW373" s="2"/>
      <c r="CG373" s="2"/>
      <c r="CQ373" s="2"/>
      <c r="DA373" s="2"/>
      <c r="DK373" s="2"/>
    </row>
    <row r="374" spans="3:115" s="80" customFormat="1" x14ac:dyDescent="0.15">
      <c r="C374" s="81"/>
      <c r="G374" s="82"/>
      <c r="H374" s="161"/>
      <c r="Q374" s="2"/>
      <c r="BC374" s="2"/>
      <c r="BM374" s="2"/>
      <c r="BW374" s="2"/>
      <c r="CG374" s="2"/>
      <c r="CQ374" s="2"/>
      <c r="DA374" s="2"/>
      <c r="DK374" s="2"/>
    </row>
    <row r="375" spans="3:115" s="80" customFormat="1" x14ac:dyDescent="0.15">
      <c r="C375" s="81"/>
      <c r="G375" s="82"/>
      <c r="H375" s="161"/>
      <c r="Q375" s="2"/>
      <c r="BC375" s="2"/>
      <c r="BM375" s="2"/>
      <c r="BW375" s="2"/>
      <c r="CG375" s="2"/>
      <c r="CQ375" s="2"/>
      <c r="DA375" s="2"/>
      <c r="DK375" s="2"/>
    </row>
    <row r="376" spans="3:115" s="80" customFormat="1" x14ac:dyDescent="0.15">
      <c r="C376" s="81"/>
      <c r="G376" s="82"/>
      <c r="H376" s="161"/>
      <c r="Q376" s="2"/>
      <c r="BC376" s="2"/>
      <c r="BM376" s="2"/>
      <c r="BW376" s="2"/>
      <c r="CG376" s="2"/>
      <c r="CQ376" s="2"/>
      <c r="DA376" s="2"/>
      <c r="DK376" s="2"/>
    </row>
    <row r="377" spans="3:115" s="80" customFormat="1" x14ac:dyDescent="0.15">
      <c r="C377" s="81"/>
      <c r="G377" s="82"/>
      <c r="H377" s="161"/>
      <c r="Q377" s="2"/>
      <c r="BC377" s="2"/>
      <c r="BM377" s="2"/>
      <c r="BW377" s="2"/>
      <c r="CG377" s="2"/>
      <c r="CQ377" s="2"/>
      <c r="DA377" s="2"/>
      <c r="DK377" s="2"/>
    </row>
    <row r="378" spans="3:115" s="80" customFormat="1" x14ac:dyDescent="0.15">
      <c r="C378" s="81"/>
      <c r="G378" s="82"/>
      <c r="H378" s="161"/>
      <c r="Q378" s="2"/>
      <c r="BC378" s="2"/>
      <c r="BM378" s="2"/>
      <c r="BW378" s="2"/>
      <c r="CG378" s="2"/>
      <c r="CQ378" s="2"/>
      <c r="DA378" s="2"/>
      <c r="DK378" s="2"/>
    </row>
    <row r="379" spans="3:115" s="80" customFormat="1" x14ac:dyDescent="0.15">
      <c r="C379" s="81"/>
      <c r="G379" s="82"/>
      <c r="H379" s="161"/>
      <c r="Q379" s="2"/>
      <c r="BC379" s="2"/>
      <c r="BM379" s="2"/>
      <c r="BW379" s="2"/>
      <c r="CG379" s="2"/>
      <c r="CQ379" s="2"/>
      <c r="DA379" s="2"/>
      <c r="DK379" s="2"/>
    </row>
    <row r="380" spans="3:115" s="80" customFormat="1" x14ac:dyDescent="0.15">
      <c r="C380" s="81"/>
      <c r="G380" s="82"/>
      <c r="H380" s="161"/>
      <c r="Q380" s="2"/>
      <c r="BC380" s="2"/>
      <c r="BM380" s="2"/>
      <c r="BW380" s="2"/>
      <c r="CG380" s="2"/>
      <c r="CQ380" s="2"/>
      <c r="DA380" s="2"/>
      <c r="DK380" s="2"/>
    </row>
    <row r="381" spans="3:115" s="80" customFormat="1" x14ac:dyDescent="0.15">
      <c r="C381" s="81"/>
      <c r="G381" s="82"/>
      <c r="H381" s="161"/>
      <c r="Q381" s="2"/>
      <c r="BC381" s="2"/>
      <c r="BM381" s="2"/>
      <c r="BW381" s="2"/>
      <c r="CG381" s="2"/>
      <c r="CQ381" s="2"/>
      <c r="DA381" s="2"/>
      <c r="DK381" s="2"/>
    </row>
    <row r="382" spans="3:115" s="80" customFormat="1" x14ac:dyDescent="0.15">
      <c r="C382" s="81"/>
      <c r="G382" s="82"/>
      <c r="H382" s="161"/>
      <c r="Q382" s="2"/>
      <c r="BC382" s="2"/>
      <c r="BM382" s="2"/>
      <c r="BW382" s="2"/>
      <c r="CG382" s="2"/>
      <c r="CQ382" s="2"/>
      <c r="DA382" s="2"/>
      <c r="DK382" s="2"/>
    </row>
    <row r="383" spans="3:115" s="80" customFormat="1" x14ac:dyDescent="0.15">
      <c r="C383" s="81"/>
      <c r="G383" s="82"/>
      <c r="H383" s="161"/>
      <c r="Q383" s="2"/>
      <c r="BC383" s="2"/>
      <c r="BM383" s="2"/>
      <c r="BW383" s="2"/>
      <c r="CG383" s="2"/>
      <c r="CQ383" s="2"/>
      <c r="DA383" s="2"/>
      <c r="DK383" s="2"/>
    </row>
    <row r="384" spans="3:115" s="80" customFormat="1" x14ac:dyDescent="0.15">
      <c r="C384" s="81"/>
      <c r="G384" s="82"/>
      <c r="H384" s="161"/>
      <c r="Q384" s="2"/>
      <c r="BC384" s="2"/>
      <c r="BM384" s="2"/>
      <c r="BW384" s="2"/>
      <c r="CG384" s="2"/>
      <c r="CQ384" s="2"/>
      <c r="DA384" s="2"/>
      <c r="DK384" s="2"/>
    </row>
    <row r="385" spans="3:115" s="80" customFormat="1" x14ac:dyDescent="0.15">
      <c r="C385" s="81"/>
      <c r="G385" s="82"/>
      <c r="H385" s="161"/>
      <c r="Q385" s="2"/>
      <c r="BC385" s="2"/>
      <c r="BM385" s="2"/>
      <c r="BW385" s="2"/>
      <c r="CG385" s="2"/>
      <c r="CQ385" s="2"/>
      <c r="DA385" s="2"/>
      <c r="DK385" s="2"/>
    </row>
    <row r="386" spans="3:115" s="80" customFormat="1" x14ac:dyDescent="0.15">
      <c r="C386" s="81"/>
      <c r="G386" s="82"/>
      <c r="H386" s="161"/>
      <c r="Q386" s="2"/>
      <c r="BC386" s="2"/>
      <c r="BM386" s="2"/>
      <c r="BW386" s="2"/>
      <c r="CG386" s="2"/>
      <c r="CQ386" s="2"/>
      <c r="DA386" s="2"/>
      <c r="DK386" s="2"/>
    </row>
    <row r="387" spans="3:115" s="80" customFormat="1" x14ac:dyDescent="0.15">
      <c r="C387" s="81"/>
      <c r="G387" s="82"/>
      <c r="H387" s="161"/>
      <c r="Q387" s="2"/>
      <c r="BC387" s="2"/>
      <c r="BM387" s="2"/>
      <c r="BW387" s="2"/>
      <c r="CG387" s="2"/>
      <c r="CQ387" s="2"/>
      <c r="DA387" s="2"/>
      <c r="DK387" s="2"/>
    </row>
    <row r="388" spans="3:115" s="80" customFormat="1" x14ac:dyDescent="0.15">
      <c r="C388" s="81"/>
      <c r="G388" s="82"/>
      <c r="H388" s="161"/>
      <c r="Q388" s="2"/>
      <c r="BC388" s="2"/>
      <c r="BM388" s="2"/>
      <c r="BW388" s="2"/>
      <c r="CG388" s="2"/>
      <c r="CQ388" s="2"/>
      <c r="DA388" s="2"/>
      <c r="DK388" s="2"/>
    </row>
    <row r="389" spans="3:115" s="80" customFormat="1" x14ac:dyDescent="0.15">
      <c r="C389" s="81"/>
      <c r="G389" s="82"/>
      <c r="H389" s="161"/>
      <c r="Q389" s="2"/>
      <c r="BC389" s="2"/>
      <c r="BM389" s="2"/>
      <c r="BW389" s="2"/>
      <c r="CG389" s="2"/>
      <c r="CQ389" s="2"/>
      <c r="DA389" s="2"/>
      <c r="DK389" s="2"/>
    </row>
    <row r="390" spans="3:115" s="80" customFormat="1" x14ac:dyDescent="0.15">
      <c r="C390" s="81"/>
      <c r="G390" s="82"/>
      <c r="H390" s="161"/>
      <c r="Q390" s="2"/>
      <c r="BC390" s="2"/>
      <c r="BM390" s="2"/>
      <c r="BW390" s="2"/>
      <c r="CG390" s="2"/>
      <c r="CQ390" s="2"/>
      <c r="DA390" s="2"/>
      <c r="DK390" s="2"/>
    </row>
    <row r="391" spans="3:115" s="80" customFormat="1" x14ac:dyDescent="0.15">
      <c r="C391" s="81"/>
      <c r="G391" s="82"/>
      <c r="H391" s="161"/>
      <c r="Q391" s="2"/>
      <c r="BC391" s="2"/>
      <c r="BM391" s="2"/>
      <c r="BW391" s="2"/>
      <c r="CG391" s="2"/>
      <c r="CQ391" s="2"/>
      <c r="DA391" s="2"/>
      <c r="DK391" s="2"/>
    </row>
    <row r="392" spans="3:115" s="80" customFormat="1" x14ac:dyDescent="0.15">
      <c r="C392" s="81"/>
      <c r="G392" s="82"/>
      <c r="H392" s="161"/>
      <c r="Q392" s="2"/>
      <c r="BC392" s="2"/>
      <c r="BM392" s="2"/>
      <c r="BW392" s="2"/>
      <c r="CG392" s="2"/>
      <c r="CQ392" s="2"/>
      <c r="DA392" s="2"/>
      <c r="DK392" s="2"/>
    </row>
    <row r="393" spans="3:115" s="80" customFormat="1" x14ac:dyDescent="0.15">
      <c r="C393" s="81"/>
      <c r="G393" s="82"/>
      <c r="H393" s="161"/>
      <c r="Q393" s="2"/>
      <c r="BC393" s="2"/>
      <c r="BM393" s="2"/>
      <c r="BW393" s="2"/>
      <c r="CG393" s="2"/>
      <c r="CQ393" s="2"/>
      <c r="DA393" s="2"/>
      <c r="DK393" s="2"/>
    </row>
    <row r="394" spans="3:115" s="80" customFormat="1" x14ac:dyDescent="0.15">
      <c r="C394" s="81"/>
      <c r="G394" s="82"/>
      <c r="H394" s="161"/>
      <c r="Q394" s="2"/>
      <c r="BC394" s="2"/>
      <c r="BM394" s="2"/>
      <c r="BW394" s="2"/>
      <c r="CG394" s="2"/>
      <c r="CQ394" s="2"/>
      <c r="DA394" s="2"/>
      <c r="DK394" s="2"/>
    </row>
    <row r="395" spans="3:115" s="80" customFormat="1" x14ac:dyDescent="0.15">
      <c r="C395" s="81"/>
      <c r="G395" s="82"/>
      <c r="H395" s="161"/>
      <c r="Q395" s="2"/>
      <c r="BC395" s="2"/>
      <c r="BM395" s="2"/>
      <c r="BW395" s="2"/>
      <c r="CG395" s="2"/>
      <c r="CQ395" s="2"/>
      <c r="DA395" s="2"/>
      <c r="DK395" s="2"/>
    </row>
    <row r="396" spans="3:115" s="80" customFormat="1" x14ac:dyDescent="0.15">
      <c r="C396" s="81"/>
      <c r="G396" s="82"/>
      <c r="H396" s="161"/>
      <c r="Q396" s="2"/>
      <c r="BC396" s="2"/>
      <c r="BM396" s="2"/>
      <c r="BW396" s="2"/>
      <c r="CG396" s="2"/>
      <c r="CQ396" s="2"/>
      <c r="DA396" s="2"/>
      <c r="DK396" s="2"/>
    </row>
    <row r="397" spans="3:115" s="80" customFormat="1" x14ac:dyDescent="0.15">
      <c r="C397" s="81"/>
      <c r="G397" s="82"/>
      <c r="H397" s="161"/>
      <c r="Q397" s="2"/>
      <c r="BC397" s="2"/>
      <c r="BM397" s="2"/>
      <c r="BW397" s="2"/>
      <c r="CG397" s="2"/>
      <c r="CQ397" s="2"/>
      <c r="DA397" s="2"/>
      <c r="DK397" s="2"/>
    </row>
    <row r="398" spans="3:115" s="80" customFormat="1" x14ac:dyDescent="0.15">
      <c r="C398" s="81"/>
      <c r="G398" s="82"/>
      <c r="H398" s="161"/>
      <c r="Q398" s="2"/>
      <c r="BC398" s="2"/>
      <c r="BM398" s="2"/>
      <c r="BW398" s="2"/>
      <c r="CG398" s="2"/>
      <c r="CQ398" s="2"/>
      <c r="DA398" s="2"/>
      <c r="DK398" s="2"/>
    </row>
    <row r="399" spans="3:115" s="80" customFormat="1" x14ac:dyDescent="0.15">
      <c r="C399" s="81"/>
      <c r="G399" s="82"/>
      <c r="H399" s="161"/>
      <c r="Q399" s="2"/>
      <c r="BC399" s="2"/>
      <c r="BM399" s="2"/>
      <c r="BW399" s="2"/>
      <c r="CG399" s="2"/>
      <c r="CQ399" s="2"/>
      <c r="DA399" s="2"/>
      <c r="DK399" s="2"/>
    </row>
    <row r="400" spans="3:115" s="80" customFormat="1" x14ac:dyDescent="0.15">
      <c r="C400" s="81"/>
      <c r="G400" s="82"/>
      <c r="H400" s="161"/>
      <c r="Q400" s="2"/>
      <c r="BC400" s="2"/>
      <c r="BM400" s="2"/>
      <c r="BW400" s="2"/>
      <c r="CG400" s="2"/>
      <c r="CQ400" s="2"/>
      <c r="DA400" s="2"/>
      <c r="DK400" s="2"/>
    </row>
    <row r="401" spans="3:115" s="80" customFormat="1" x14ac:dyDescent="0.15">
      <c r="C401" s="81"/>
      <c r="G401" s="82"/>
      <c r="H401" s="161"/>
      <c r="Q401" s="2"/>
      <c r="BC401" s="2"/>
      <c r="BM401" s="2"/>
      <c r="BW401" s="2"/>
      <c r="CG401" s="2"/>
      <c r="CQ401" s="2"/>
      <c r="DA401" s="2"/>
      <c r="DK401" s="2"/>
    </row>
    <row r="402" spans="3:115" s="80" customFormat="1" x14ac:dyDescent="0.15">
      <c r="C402" s="81"/>
      <c r="G402" s="82"/>
      <c r="H402" s="161"/>
      <c r="Q402" s="2"/>
      <c r="BC402" s="2"/>
      <c r="BM402" s="2"/>
      <c r="BW402" s="2"/>
      <c r="CG402" s="2"/>
      <c r="CQ402" s="2"/>
      <c r="DA402" s="2"/>
      <c r="DK402" s="2"/>
    </row>
    <row r="403" spans="3:115" s="80" customFormat="1" x14ac:dyDescent="0.15">
      <c r="C403" s="81"/>
      <c r="G403" s="82"/>
      <c r="H403" s="161"/>
      <c r="Q403" s="2"/>
      <c r="BC403" s="2"/>
      <c r="BM403" s="2"/>
      <c r="BW403" s="2"/>
      <c r="CG403" s="2"/>
      <c r="CQ403" s="2"/>
      <c r="DA403" s="2"/>
      <c r="DK403" s="2"/>
    </row>
    <row r="404" spans="3:115" s="80" customFormat="1" x14ac:dyDescent="0.15">
      <c r="C404" s="81"/>
      <c r="G404" s="82"/>
      <c r="H404" s="161"/>
      <c r="Q404" s="2"/>
      <c r="BC404" s="2"/>
      <c r="BM404" s="2"/>
      <c r="BW404" s="2"/>
      <c r="CG404" s="2"/>
      <c r="CQ404" s="2"/>
      <c r="DA404" s="2"/>
      <c r="DK404" s="2"/>
    </row>
    <row r="405" spans="3:115" s="80" customFormat="1" x14ac:dyDescent="0.15">
      <c r="C405" s="81"/>
      <c r="G405" s="82"/>
      <c r="H405" s="161"/>
      <c r="Q405" s="2"/>
      <c r="BC405" s="2"/>
      <c r="BM405" s="2"/>
      <c r="BW405" s="2"/>
      <c r="CG405" s="2"/>
      <c r="CQ405" s="2"/>
      <c r="DA405" s="2"/>
      <c r="DK405" s="2"/>
    </row>
    <row r="406" spans="3:115" s="80" customFormat="1" x14ac:dyDescent="0.15">
      <c r="C406" s="81"/>
      <c r="G406" s="82"/>
      <c r="H406" s="161"/>
      <c r="Q406" s="2"/>
      <c r="BC406" s="2"/>
      <c r="BM406" s="2"/>
      <c r="BW406" s="2"/>
      <c r="CG406" s="2"/>
      <c r="CQ406" s="2"/>
      <c r="DA406" s="2"/>
      <c r="DK406" s="2"/>
    </row>
    <row r="407" spans="3:115" s="80" customFormat="1" x14ac:dyDescent="0.15">
      <c r="C407" s="81"/>
      <c r="G407" s="82"/>
      <c r="H407" s="161"/>
      <c r="Q407" s="2"/>
      <c r="BC407" s="2"/>
      <c r="BM407" s="2"/>
      <c r="BW407" s="2"/>
      <c r="CG407" s="2"/>
      <c r="CQ407" s="2"/>
      <c r="DA407" s="2"/>
      <c r="DK407" s="2"/>
    </row>
    <row r="408" spans="3:115" s="80" customFormat="1" x14ac:dyDescent="0.15">
      <c r="C408" s="81"/>
      <c r="G408" s="82"/>
      <c r="H408" s="161"/>
      <c r="Q408" s="2"/>
      <c r="BC408" s="2"/>
      <c r="BM408" s="2"/>
      <c r="BW408" s="2"/>
      <c r="CG408" s="2"/>
      <c r="CQ408" s="2"/>
      <c r="DA408" s="2"/>
      <c r="DK408" s="2"/>
    </row>
    <row r="409" spans="3:115" s="80" customFormat="1" x14ac:dyDescent="0.15">
      <c r="C409" s="81"/>
      <c r="G409" s="82"/>
      <c r="H409" s="161"/>
      <c r="Q409" s="2"/>
      <c r="BC409" s="2"/>
      <c r="BM409" s="2"/>
      <c r="BW409" s="2"/>
      <c r="CG409" s="2"/>
      <c r="CQ409" s="2"/>
      <c r="DA409" s="2"/>
      <c r="DK409" s="2"/>
    </row>
    <row r="410" spans="3:115" s="80" customFormat="1" x14ac:dyDescent="0.15">
      <c r="C410" s="81"/>
      <c r="G410" s="82"/>
      <c r="H410" s="161"/>
      <c r="Q410" s="2"/>
      <c r="BC410" s="2"/>
      <c r="BM410" s="2"/>
      <c r="BW410" s="2"/>
      <c r="CG410" s="2"/>
      <c r="CQ410" s="2"/>
      <c r="DA410" s="2"/>
      <c r="DK410" s="2"/>
    </row>
    <row r="411" spans="3:115" s="80" customFormat="1" x14ac:dyDescent="0.15">
      <c r="C411" s="81"/>
      <c r="G411" s="82"/>
      <c r="H411" s="161"/>
      <c r="Q411" s="2"/>
      <c r="BC411" s="2"/>
      <c r="BM411" s="2"/>
      <c r="BW411" s="2"/>
      <c r="CG411" s="2"/>
      <c r="CQ411" s="2"/>
      <c r="DA411" s="2"/>
      <c r="DK411" s="2"/>
    </row>
    <row r="412" spans="3:115" s="80" customFormat="1" x14ac:dyDescent="0.15">
      <c r="C412" s="81"/>
      <c r="G412" s="82"/>
      <c r="H412" s="161"/>
      <c r="Q412" s="2"/>
      <c r="BC412" s="2"/>
      <c r="BM412" s="2"/>
      <c r="BW412" s="2"/>
      <c r="CG412" s="2"/>
      <c r="CQ412" s="2"/>
      <c r="DA412" s="2"/>
      <c r="DK412" s="2"/>
    </row>
    <row r="413" spans="3:115" s="80" customFormat="1" x14ac:dyDescent="0.15">
      <c r="C413" s="81"/>
      <c r="G413" s="82"/>
      <c r="H413" s="161"/>
      <c r="Q413" s="2"/>
      <c r="BC413" s="2"/>
      <c r="BM413" s="2"/>
      <c r="BW413" s="2"/>
      <c r="CG413" s="2"/>
      <c r="CQ413" s="2"/>
      <c r="DA413" s="2"/>
      <c r="DK413" s="2"/>
    </row>
    <row r="414" spans="3:115" s="80" customFormat="1" x14ac:dyDescent="0.15">
      <c r="C414" s="81"/>
      <c r="G414" s="82"/>
      <c r="H414" s="161"/>
      <c r="Q414" s="2"/>
      <c r="BC414" s="2"/>
      <c r="BM414" s="2"/>
      <c r="BW414" s="2"/>
      <c r="CG414" s="2"/>
      <c r="CQ414" s="2"/>
      <c r="DA414" s="2"/>
      <c r="DK414" s="2"/>
    </row>
    <row r="415" spans="3:115" s="80" customFormat="1" x14ac:dyDescent="0.15">
      <c r="C415" s="81"/>
      <c r="G415" s="82"/>
      <c r="H415" s="161"/>
      <c r="Q415" s="2"/>
      <c r="BC415" s="2"/>
      <c r="BM415" s="2"/>
      <c r="BW415" s="2"/>
      <c r="CG415" s="2"/>
      <c r="CQ415" s="2"/>
      <c r="DA415" s="2"/>
      <c r="DK415" s="2"/>
    </row>
    <row r="416" spans="3:115" s="80" customFormat="1" x14ac:dyDescent="0.15">
      <c r="C416" s="81"/>
      <c r="G416" s="82"/>
      <c r="H416" s="161"/>
      <c r="Q416" s="2"/>
      <c r="BC416" s="2"/>
      <c r="BM416" s="2"/>
      <c r="BW416" s="2"/>
      <c r="CG416" s="2"/>
      <c r="CQ416" s="2"/>
      <c r="DA416" s="2"/>
      <c r="DK416" s="2"/>
    </row>
    <row r="417" spans="3:115" s="80" customFormat="1" x14ac:dyDescent="0.15">
      <c r="C417" s="81"/>
      <c r="G417" s="82"/>
      <c r="H417" s="161"/>
      <c r="Q417" s="2"/>
      <c r="BC417" s="2"/>
      <c r="BM417" s="2"/>
      <c r="BW417" s="2"/>
      <c r="CG417" s="2"/>
      <c r="CQ417" s="2"/>
      <c r="DA417" s="2"/>
      <c r="DK417" s="2"/>
    </row>
    <row r="418" spans="3:115" s="80" customFormat="1" x14ac:dyDescent="0.15">
      <c r="C418" s="81"/>
      <c r="G418" s="82"/>
      <c r="H418" s="161"/>
      <c r="Q418" s="2"/>
      <c r="BC418" s="2"/>
      <c r="BM418" s="2"/>
      <c r="BW418" s="2"/>
      <c r="CG418" s="2"/>
      <c r="CQ418" s="2"/>
      <c r="DA418" s="2"/>
      <c r="DK418" s="2"/>
    </row>
    <row r="419" spans="3:115" s="80" customFormat="1" x14ac:dyDescent="0.15">
      <c r="C419" s="81"/>
      <c r="G419" s="82"/>
      <c r="H419" s="161"/>
      <c r="Q419" s="2"/>
      <c r="BC419" s="2"/>
      <c r="BM419" s="2"/>
      <c r="BW419" s="2"/>
      <c r="CG419" s="2"/>
      <c r="CQ419" s="2"/>
      <c r="DA419" s="2"/>
      <c r="DK419" s="2"/>
    </row>
    <row r="420" spans="3:115" s="80" customFormat="1" x14ac:dyDescent="0.15">
      <c r="C420" s="81"/>
      <c r="G420" s="82"/>
      <c r="H420" s="161"/>
      <c r="Q420" s="2"/>
      <c r="BC420" s="2"/>
      <c r="BM420" s="2"/>
      <c r="BW420" s="2"/>
      <c r="CG420" s="2"/>
      <c r="CQ420" s="2"/>
      <c r="DA420" s="2"/>
      <c r="DK420" s="2"/>
    </row>
    <row r="421" spans="3:115" s="80" customFormat="1" x14ac:dyDescent="0.15">
      <c r="C421" s="81"/>
      <c r="G421" s="82"/>
      <c r="H421" s="161"/>
      <c r="Q421" s="2"/>
      <c r="BC421" s="2"/>
      <c r="BM421" s="2"/>
      <c r="BW421" s="2"/>
      <c r="CG421" s="2"/>
      <c r="CQ421" s="2"/>
      <c r="DA421" s="2"/>
      <c r="DK421" s="2"/>
    </row>
    <row r="422" spans="3:115" s="80" customFormat="1" x14ac:dyDescent="0.15">
      <c r="C422" s="81"/>
      <c r="G422" s="82"/>
      <c r="H422" s="161"/>
      <c r="Q422" s="2"/>
      <c r="BC422" s="2"/>
      <c r="BM422" s="2"/>
      <c r="BW422" s="2"/>
      <c r="CG422" s="2"/>
      <c r="CQ422" s="2"/>
      <c r="DA422" s="2"/>
      <c r="DK422" s="2"/>
    </row>
    <row r="423" spans="3:115" s="80" customFormat="1" x14ac:dyDescent="0.15">
      <c r="C423" s="81"/>
      <c r="G423" s="82"/>
      <c r="H423" s="161"/>
      <c r="Q423" s="2"/>
      <c r="BC423" s="2"/>
      <c r="BM423" s="2"/>
      <c r="BW423" s="2"/>
      <c r="CG423" s="2"/>
      <c r="CQ423" s="2"/>
      <c r="DA423" s="2"/>
      <c r="DK423" s="2"/>
    </row>
    <row r="424" spans="3:115" s="80" customFormat="1" x14ac:dyDescent="0.15">
      <c r="C424" s="81"/>
      <c r="G424" s="82"/>
      <c r="H424" s="161"/>
      <c r="Q424" s="2"/>
      <c r="BC424" s="2"/>
      <c r="BM424" s="2"/>
      <c r="BW424" s="2"/>
      <c r="CG424" s="2"/>
      <c r="CQ424" s="2"/>
      <c r="DA424" s="2"/>
      <c r="DK424" s="2"/>
    </row>
    <row r="425" spans="3:115" s="80" customFormat="1" x14ac:dyDescent="0.15">
      <c r="C425" s="81"/>
      <c r="G425" s="82"/>
      <c r="H425" s="161"/>
      <c r="Q425" s="2"/>
      <c r="BC425" s="2"/>
      <c r="BM425" s="2"/>
      <c r="BW425" s="2"/>
      <c r="CG425" s="2"/>
      <c r="CQ425" s="2"/>
      <c r="DA425" s="2"/>
      <c r="DK425" s="2"/>
    </row>
    <row r="426" spans="3:115" s="80" customFormat="1" x14ac:dyDescent="0.15">
      <c r="C426" s="81"/>
      <c r="G426" s="82"/>
      <c r="H426" s="161"/>
      <c r="Q426" s="2"/>
      <c r="BC426" s="2"/>
      <c r="BM426" s="2"/>
      <c r="BW426" s="2"/>
      <c r="CG426" s="2"/>
      <c r="CQ426" s="2"/>
      <c r="DA426" s="2"/>
      <c r="DK426" s="2"/>
    </row>
    <row r="427" spans="3:115" s="80" customFormat="1" x14ac:dyDescent="0.15">
      <c r="C427" s="81"/>
      <c r="G427" s="82"/>
      <c r="H427" s="161"/>
      <c r="Q427" s="2"/>
      <c r="BC427" s="2"/>
      <c r="BM427" s="2"/>
      <c r="BW427" s="2"/>
      <c r="CG427" s="2"/>
      <c r="CQ427" s="2"/>
      <c r="DA427" s="2"/>
      <c r="DK427" s="2"/>
    </row>
    <row r="428" spans="3:115" s="80" customFormat="1" x14ac:dyDescent="0.15">
      <c r="C428" s="81"/>
      <c r="G428" s="82"/>
      <c r="H428" s="161"/>
      <c r="Q428" s="2"/>
      <c r="BC428" s="2"/>
      <c r="BM428" s="2"/>
      <c r="BW428" s="2"/>
      <c r="CG428" s="2"/>
      <c r="CQ428" s="2"/>
      <c r="DA428" s="2"/>
      <c r="DK428" s="2"/>
    </row>
    <row r="429" spans="3:115" s="80" customFormat="1" x14ac:dyDescent="0.15">
      <c r="C429" s="81"/>
      <c r="G429" s="82"/>
      <c r="H429" s="161"/>
      <c r="Q429" s="2"/>
      <c r="BC429" s="2"/>
      <c r="BM429" s="2"/>
      <c r="BW429" s="2"/>
      <c r="CG429" s="2"/>
      <c r="CQ429" s="2"/>
      <c r="DA429" s="2"/>
      <c r="DK429" s="2"/>
    </row>
    <row r="430" spans="3:115" s="80" customFormat="1" x14ac:dyDescent="0.15">
      <c r="C430" s="81"/>
      <c r="G430" s="82"/>
      <c r="H430" s="161"/>
      <c r="Q430" s="2"/>
      <c r="BC430" s="2"/>
      <c r="BM430" s="2"/>
      <c r="BW430" s="2"/>
      <c r="CG430" s="2"/>
      <c r="CQ430" s="2"/>
      <c r="DA430" s="2"/>
      <c r="DK430" s="2"/>
    </row>
    <row r="431" spans="3:115" s="80" customFormat="1" x14ac:dyDescent="0.15">
      <c r="C431" s="81"/>
      <c r="G431" s="82"/>
      <c r="H431" s="161"/>
      <c r="Q431" s="2"/>
      <c r="BC431" s="2"/>
      <c r="BM431" s="2"/>
      <c r="BW431" s="2"/>
      <c r="CG431" s="2"/>
      <c r="CQ431" s="2"/>
      <c r="DA431" s="2"/>
      <c r="DK431" s="2"/>
    </row>
    <row r="432" spans="3:115" s="80" customFormat="1" x14ac:dyDescent="0.15">
      <c r="C432" s="81"/>
      <c r="G432" s="82"/>
      <c r="H432" s="161"/>
      <c r="Q432" s="2"/>
      <c r="BC432" s="2"/>
      <c r="BM432" s="2"/>
      <c r="BW432" s="2"/>
      <c r="CG432" s="2"/>
      <c r="CQ432" s="2"/>
      <c r="DA432" s="2"/>
      <c r="DK432" s="2"/>
    </row>
    <row r="433" spans="3:115" s="80" customFormat="1" x14ac:dyDescent="0.15">
      <c r="C433" s="81"/>
      <c r="G433" s="82"/>
      <c r="H433" s="161"/>
      <c r="Q433" s="2"/>
      <c r="BC433" s="2"/>
      <c r="BM433" s="2"/>
      <c r="BW433" s="2"/>
      <c r="CG433" s="2"/>
      <c r="CQ433" s="2"/>
      <c r="DA433" s="2"/>
      <c r="DK433" s="2"/>
    </row>
    <row r="434" spans="3:115" s="80" customFormat="1" x14ac:dyDescent="0.15">
      <c r="C434" s="81"/>
      <c r="G434" s="82"/>
      <c r="H434" s="161"/>
      <c r="Q434" s="2"/>
      <c r="BC434" s="2"/>
      <c r="BM434" s="2"/>
      <c r="BW434" s="2"/>
      <c r="CG434" s="2"/>
      <c r="CQ434" s="2"/>
      <c r="DA434" s="2"/>
      <c r="DK434" s="2"/>
    </row>
    <row r="435" spans="3:115" s="80" customFormat="1" x14ac:dyDescent="0.15">
      <c r="C435" s="81"/>
      <c r="G435" s="82"/>
      <c r="H435" s="161"/>
      <c r="Q435" s="2"/>
      <c r="BC435" s="2"/>
      <c r="BM435" s="2"/>
      <c r="BW435" s="2"/>
      <c r="CG435" s="2"/>
      <c r="CQ435" s="2"/>
      <c r="DA435" s="2"/>
      <c r="DK435" s="2"/>
    </row>
    <row r="436" spans="3:115" s="80" customFormat="1" x14ac:dyDescent="0.15">
      <c r="C436" s="81"/>
      <c r="G436" s="82"/>
      <c r="H436" s="161"/>
      <c r="Q436" s="2"/>
      <c r="BC436" s="2"/>
      <c r="BM436" s="2"/>
      <c r="BW436" s="2"/>
      <c r="CG436" s="2"/>
      <c r="CQ436" s="2"/>
      <c r="DA436" s="2"/>
      <c r="DK436" s="2"/>
    </row>
    <row r="437" spans="3:115" s="80" customFormat="1" x14ac:dyDescent="0.15">
      <c r="C437" s="81"/>
      <c r="G437" s="82"/>
      <c r="H437" s="161"/>
      <c r="Q437" s="2"/>
      <c r="BC437" s="2"/>
      <c r="BM437" s="2"/>
      <c r="BW437" s="2"/>
      <c r="CG437" s="2"/>
      <c r="CQ437" s="2"/>
      <c r="DA437" s="2"/>
      <c r="DK437" s="2"/>
    </row>
    <row r="438" spans="3:115" s="80" customFormat="1" x14ac:dyDescent="0.15">
      <c r="C438" s="81"/>
      <c r="G438" s="82"/>
      <c r="H438" s="161"/>
      <c r="Q438" s="2"/>
      <c r="BC438" s="2"/>
      <c r="BM438" s="2"/>
      <c r="BW438" s="2"/>
      <c r="CG438" s="2"/>
      <c r="CQ438" s="2"/>
      <c r="DA438" s="2"/>
      <c r="DK438" s="2"/>
    </row>
    <row r="439" spans="3:115" s="80" customFormat="1" x14ac:dyDescent="0.15">
      <c r="C439" s="81"/>
      <c r="G439" s="82"/>
      <c r="H439" s="161"/>
      <c r="Q439" s="2"/>
      <c r="BC439" s="2"/>
      <c r="BM439" s="2"/>
      <c r="BW439" s="2"/>
      <c r="CG439" s="2"/>
      <c r="CQ439" s="2"/>
      <c r="DA439" s="2"/>
      <c r="DK439" s="2"/>
    </row>
    <row r="440" spans="3:115" s="80" customFormat="1" x14ac:dyDescent="0.15">
      <c r="C440" s="81"/>
      <c r="G440" s="82"/>
      <c r="H440" s="161"/>
      <c r="Q440" s="2"/>
      <c r="BC440" s="2"/>
      <c r="BM440" s="2"/>
      <c r="BW440" s="2"/>
      <c r="CG440" s="2"/>
      <c r="CQ440" s="2"/>
      <c r="DA440" s="2"/>
      <c r="DK440" s="2"/>
    </row>
    <row r="441" spans="3:115" s="80" customFormat="1" x14ac:dyDescent="0.15">
      <c r="C441" s="81"/>
      <c r="G441" s="82"/>
      <c r="H441" s="161"/>
      <c r="Q441" s="2"/>
      <c r="BC441" s="2"/>
      <c r="BM441" s="2"/>
      <c r="BW441" s="2"/>
      <c r="CG441" s="2"/>
      <c r="CQ441" s="2"/>
      <c r="DA441" s="2"/>
      <c r="DK441" s="2"/>
    </row>
    <row r="442" spans="3:115" s="80" customFormat="1" x14ac:dyDescent="0.15">
      <c r="C442" s="81"/>
      <c r="G442" s="82"/>
      <c r="H442" s="161"/>
      <c r="Q442" s="2"/>
      <c r="BC442" s="2"/>
      <c r="BM442" s="2"/>
      <c r="BW442" s="2"/>
      <c r="CG442" s="2"/>
      <c r="CQ442" s="2"/>
      <c r="DA442" s="2"/>
      <c r="DK442" s="2"/>
    </row>
    <row r="443" spans="3:115" s="80" customFormat="1" x14ac:dyDescent="0.15">
      <c r="C443" s="81"/>
      <c r="G443" s="82"/>
      <c r="H443" s="161"/>
      <c r="Q443" s="2"/>
      <c r="BC443" s="2"/>
      <c r="BM443" s="2"/>
      <c r="BW443" s="2"/>
      <c r="CG443" s="2"/>
      <c r="CQ443" s="2"/>
      <c r="DA443" s="2"/>
      <c r="DK443" s="2"/>
    </row>
    <row r="444" spans="3:115" s="80" customFormat="1" x14ac:dyDescent="0.15">
      <c r="C444" s="81"/>
      <c r="G444" s="82"/>
      <c r="H444" s="161"/>
      <c r="Q444" s="2"/>
      <c r="BC444" s="2"/>
      <c r="BM444" s="2"/>
      <c r="BW444" s="2"/>
      <c r="CG444" s="2"/>
      <c r="CQ444" s="2"/>
      <c r="DA444" s="2"/>
      <c r="DK444" s="2"/>
    </row>
    <row r="445" spans="3:115" s="80" customFormat="1" x14ac:dyDescent="0.15">
      <c r="C445" s="81"/>
      <c r="G445" s="82"/>
      <c r="H445" s="161"/>
      <c r="Q445" s="2"/>
      <c r="BC445" s="2"/>
      <c r="BM445" s="2"/>
      <c r="BW445" s="2"/>
      <c r="CG445" s="2"/>
      <c r="CQ445" s="2"/>
      <c r="DA445" s="2"/>
      <c r="DK445" s="2"/>
    </row>
    <row r="446" spans="3:115" s="80" customFormat="1" x14ac:dyDescent="0.15">
      <c r="C446" s="81"/>
      <c r="G446" s="82"/>
      <c r="H446" s="161"/>
      <c r="Q446" s="2"/>
      <c r="BC446" s="2"/>
      <c r="BM446" s="2"/>
      <c r="BW446" s="2"/>
      <c r="CG446" s="2"/>
      <c r="CQ446" s="2"/>
      <c r="DA446" s="2"/>
      <c r="DK446" s="2"/>
    </row>
    <row r="447" spans="3:115" s="80" customFormat="1" x14ac:dyDescent="0.15">
      <c r="C447" s="81"/>
      <c r="G447" s="82"/>
      <c r="H447" s="161"/>
      <c r="Q447" s="2"/>
      <c r="BC447" s="2"/>
      <c r="BM447" s="2"/>
      <c r="BW447" s="2"/>
      <c r="CG447" s="2"/>
      <c r="CQ447" s="2"/>
      <c r="DA447" s="2"/>
      <c r="DK447" s="2"/>
    </row>
    <row r="448" spans="3:115" s="80" customFormat="1" x14ac:dyDescent="0.15">
      <c r="C448" s="81"/>
      <c r="G448" s="82"/>
      <c r="H448" s="161"/>
      <c r="Q448" s="2"/>
      <c r="BC448" s="2"/>
      <c r="BM448" s="2"/>
      <c r="BW448" s="2"/>
      <c r="CG448" s="2"/>
      <c r="CQ448" s="2"/>
      <c r="DA448" s="2"/>
      <c r="DK448" s="2"/>
    </row>
    <row r="449" spans="3:115" s="80" customFormat="1" x14ac:dyDescent="0.15">
      <c r="C449" s="81"/>
      <c r="G449" s="82"/>
      <c r="H449" s="161"/>
      <c r="Q449" s="2"/>
      <c r="BC449" s="2"/>
      <c r="BM449" s="2"/>
      <c r="BW449" s="2"/>
      <c r="CG449" s="2"/>
      <c r="CQ449" s="2"/>
      <c r="DA449" s="2"/>
      <c r="DK449" s="2"/>
    </row>
    <row r="450" spans="3:115" s="80" customFormat="1" x14ac:dyDescent="0.15">
      <c r="C450" s="81"/>
      <c r="G450" s="82"/>
      <c r="H450" s="161"/>
      <c r="Q450" s="2"/>
      <c r="BC450" s="2"/>
      <c r="BM450" s="2"/>
      <c r="BW450" s="2"/>
      <c r="CG450" s="2"/>
      <c r="CQ450" s="2"/>
      <c r="DA450" s="2"/>
      <c r="DK450" s="2"/>
    </row>
    <row r="451" spans="3:115" s="80" customFormat="1" x14ac:dyDescent="0.15">
      <c r="C451" s="81"/>
      <c r="G451" s="82"/>
      <c r="H451" s="161"/>
      <c r="Q451" s="2"/>
      <c r="BC451" s="2"/>
      <c r="BM451" s="2"/>
      <c r="BW451" s="2"/>
      <c r="CG451" s="2"/>
      <c r="CQ451" s="2"/>
      <c r="DA451" s="2"/>
      <c r="DK451" s="2"/>
    </row>
    <row r="452" spans="3:115" s="80" customFormat="1" x14ac:dyDescent="0.15">
      <c r="C452" s="81"/>
      <c r="G452" s="82"/>
      <c r="H452" s="161"/>
      <c r="Q452" s="2"/>
      <c r="BC452" s="2"/>
      <c r="BM452" s="2"/>
      <c r="BW452" s="2"/>
      <c r="CG452" s="2"/>
      <c r="CQ452" s="2"/>
      <c r="DA452" s="2"/>
      <c r="DK452" s="2"/>
    </row>
    <row r="453" spans="3:115" s="80" customFormat="1" x14ac:dyDescent="0.15">
      <c r="C453" s="81"/>
      <c r="G453" s="82"/>
      <c r="H453" s="161"/>
      <c r="Q453" s="2"/>
      <c r="BC453" s="2"/>
      <c r="BM453" s="2"/>
      <c r="BW453" s="2"/>
      <c r="CG453" s="2"/>
      <c r="CQ453" s="2"/>
      <c r="DA453" s="2"/>
      <c r="DK453" s="2"/>
    </row>
    <row r="454" spans="3:115" s="80" customFormat="1" x14ac:dyDescent="0.15">
      <c r="C454" s="81"/>
      <c r="G454" s="82"/>
      <c r="H454" s="161"/>
      <c r="Q454" s="2"/>
      <c r="BC454" s="2"/>
      <c r="BM454" s="2"/>
      <c r="BW454" s="2"/>
      <c r="CG454" s="2"/>
      <c r="CQ454" s="2"/>
      <c r="DA454" s="2"/>
      <c r="DK454" s="2"/>
    </row>
    <row r="455" spans="3:115" s="80" customFormat="1" x14ac:dyDescent="0.15">
      <c r="C455" s="81"/>
      <c r="G455" s="82"/>
      <c r="H455" s="161"/>
      <c r="Q455" s="2"/>
      <c r="BC455" s="2"/>
      <c r="BM455" s="2"/>
      <c r="BW455" s="2"/>
      <c r="CG455" s="2"/>
      <c r="CQ455" s="2"/>
      <c r="DA455" s="2"/>
      <c r="DK455" s="2"/>
    </row>
    <row r="456" spans="3:115" s="80" customFormat="1" x14ac:dyDescent="0.15">
      <c r="C456" s="81"/>
      <c r="G456" s="82"/>
      <c r="H456" s="161"/>
      <c r="Q456" s="2"/>
      <c r="BC456" s="2"/>
      <c r="BM456" s="2"/>
      <c r="BW456" s="2"/>
      <c r="CG456" s="2"/>
      <c r="CQ456" s="2"/>
      <c r="DA456" s="2"/>
      <c r="DK456" s="2"/>
    </row>
    <row r="457" spans="3:115" s="80" customFormat="1" x14ac:dyDescent="0.15">
      <c r="C457" s="81"/>
      <c r="G457" s="82"/>
      <c r="H457" s="161"/>
      <c r="Q457" s="2"/>
      <c r="BC457" s="2"/>
      <c r="BM457" s="2"/>
      <c r="BW457" s="2"/>
      <c r="CG457" s="2"/>
      <c r="CQ457" s="2"/>
      <c r="DA457" s="2"/>
      <c r="DK457" s="2"/>
    </row>
    <row r="458" spans="3:115" s="80" customFormat="1" x14ac:dyDescent="0.15">
      <c r="C458" s="81"/>
      <c r="G458" s="82"/>
      <c r="H458" s="161"/>
      <c r="Q458" s="2"/>
      <c r="BC458" s="2"/>
      <c r="BM458" s="2"/>
      <c r="BW458" s="2"/>
      <c r="CG458" s="2"/>
      <c r="CQ458" s="2"/>
      <c r="DA458" s="2"/>
      <c r="DK458" s="2"/>
    </row>
    <row r="459" spans="3:115" s="80" customFormat="1" x14ac:dyDescent="0.15">
      <c r="C459" s="81"/>
      <c r="G459" s="82"/>
      <c r="H459" s="161"/>
      <c r="Q459" s="2"/>
      <c r="BC459" s="2"/>
      <c r="BM459" s="2"/>
      <c r="BW459" s="2"/>
      <c r="CG459" s="2"/>
      <c r="CQ459" s="2"/>
      <c r="DA459" s="2"/>
      <c r="DK459" s="2"/>
    </row>
    <row r="460" spans="3:115" s="80" customFormat="1" x14ac:dyDescent="0.15">
      <c r="C460" s="81"/>
      <c r="G460" s="82"/>
      <c r="H460" s="161"/>
      <c r="Q460" s="2"/>
      <c r="BC460" s="2"/>
      <c r="BM460" s="2"/>
      <c r="BW460" s="2"/>
      <c r="CG460" s="2"/>
      <c r="CQ460" s="2"/>
      <c r="DA460" s="2"/>
      <c r="DK460" s="2"/>
    </row>
    <row r="461" spans="3:115" s="80" customFormat="1" x14ac:dyDescent="0.15">
      <c r="C461" s="81"/>
      <c r="G461" s="82"/>
      <c r="H461" s="161"/>
      <c r="Q461" s="2"/>
      <c r="BC461" s="2"/>
      <c r="BM461" s="2"/>
      <c r="BW461" s="2"/>
      <c r="CG461" s="2"/>
      <c r="CQ461" s="2"/>
      <c r="DA461" s="2"/>
      <c r="DK461" s="2"/>
    </row>
    <row r="462" spans="3:115" s="80" customFormat="1" x14ac:dyDescent="0.15">
      <c r="C462" s="81"/>
      <c r="G462" s="82"/>
      <c r="H462" s="161"/>
      <c r="Q462" s="2"/>
      <c r="BC462" s="2"/>
      <c r="BM462" s="2"/>
      <c r="BW462" s="2"/>
      <c r="CG462" s="2"/>
      <c r="CQ462" s="2"/>
      <c r="DA462" s="2"/>
      <c r="DK462" s="2"/>
    </row>
    <row r="463" spans="3:115" s="80" customFormat="1" x14ac:dyDescent="0.15">
      <c r="C463" s="81"/>
      <c r="G463" s="82"/>
      <c r="H463" s="161"/>
      <c r="Q463" s="2"/>
      <c r="BC463" s="2"/>
      <c r="BM463" s="2"/>
      <c r="BW463" s="2"/>
      <c r="CG463" s="2"/>
      <c r="CQ463" s="2"/>
      <c r="DA463" s="2"/>
      <c r="DK463" s="2"/>
    </row>
    <row r="464" spans="3:115" s="80" customFormat="1" x14ac:dyDescent="0.15">
      <c r="C464" s="81"/>
      <c r="G464" s="82"/>
      <c r="H464" s="161"/>
      <c r="Q464" s="2"/>
      <c r="BC464" s="2"/>
      <c r="BM464" s="2"/>
      <c r="BW464" s="2"/>
      <c r="CG464" s="2"/>
      <c r="CQ464" s="2"/>
      <c r="DA464" s="2"/>
      <c r="DK464" s="2"/>
    </row>
    <row r="465" spans="3:115" s="80" customFormat="1" x14ac:dyDescent="0.15">
      <c r="C465" s="81"/>
      <c r="G465" s="82"/>
      <c r="H465" s="161"/>
      <c r="Q465" s="2"/>
      <c r="BC465" s="2"/>
      <c r="BM465" s="2"/>
      <c r="BW465" s="2"/>
      <c r="CG465" s="2"/>
      <c r="CQ465" s="2"/>
      <c r="DA465" s="2"/>
      <c r="DK465" s="2"/>
    </row>
    <row r="466" spans="3:115" s="80" customFormat="1" x14ac:dyDescent="0.15">
      <c r="C466" s="81"/>
      <c r="G466" s="82"/>
      <c r="H466" s="161"/>
      <c r="Q466" s="2"/>
      <c r="BC466" s="2"/>
      <c r="BM466" s="2"/>
      <c r="BW466" s="2"/>
      <c r="CG466" s="2"/>
      <c r="CQ466" s="2"/>
      <c r="DA466" s="2"/>
      <c r="DK466" s="2"/>
    </row>
    <row r="467" spans="3:115" s="80" customFormat="1" x14ac:dyDescent="0.15">
      <c r="C467" s="81"/>
      <c r="G467" s="82"/>
      <c r="H467" s="161"/>
      <c r="Q467" s="2"/>
      <c r="BC467" s="2"/>
      <c r="BM467" s="2"/>
      <c r="BW467" s="2"/>
      <c r="CG467" s="2"/>
      <c r="CQ467" s="2"/>
      <c r="DA467" s="2"/>
      <c r="DK467" s="2"/>
    </row>
    <row r="468" spans="3:115" s="80" customFormat="1" x14ac:dyDescent="0.15">
      <c r="C468" s="81"/>
      <c r="G468" s="82"/>
      <c r="H468" s="161"/>
      <c r="Q468" s="2"/>
      <c r="BC468" s="2"/>
      <c r="BM468" s="2"/>
      <c r="BW468" s="2"/>
      <c r="CG468" s="2"/>
      <c r="CQ468" s="2"/>
      <c r="DA468" s="2"/>
      <c r="DK468" s="2"/>
    </row>
    <row r="469" spans="3:115" s="80" customFormat="1" x14ac:dyDescent="0.15">
      <c r="C469" s="81"/>
      <c r="G469" s="82"/>
      <c r="H469" s="161"/>
      <c r="Q469" s="2"/>
      <c r="BC469" s="2"/>
      <c r="BM469" s="2"/>
      <c r="BW469" s="2"/>
      <c r="CG469" s="2"/>
      <c r="CQ469" s="2"/>
      <c r="DA469" s="2"/>
      <c r="DK469" s="2"/>
    </row>
    <row r="470" spans="3:115" s="80" customFormat="1" x14ac:dyDescent="0.15">
      <c r="C470" s="81"/>
      <c r="G470" s="82"/>
      <c r="H470" s="161"/>
      <c r="Q470" s="2"/>
      <c r="BC470" s="2"/>
      <c r="BM470" s="2"/>
      <c r="BW470" s="2"/>
      <c r="CG470" s="2"/>
      <c r="CQ470" s="2"/>
      <c r="DA470" s="2"/>
      <c r="DK470" s="2"/>
    </row>
    <row r="471" spans="3:115" s="80" customFormat="1" x14ac:dyDescent="0.15">
      <c r="C471" s="81"/>
      <c r="G471" s="82"/>
      <c r="H471" s="161"/>
      <c r="Q471" s="2"/>
      <c r="BC471" s="2"/>
      <c r="BM471" s="2"/>
      <c r="BW471" s="2"/>
      <c r="CG471" s="2"/>
      <c r="CQ471" s="2"/>
      <c r="DA471" s="2"/>
      <c r="DK471" s="2"/>
    </row>
    <row r="472" spans="3:115" s="80" customFormat="1" x14ac:dyDescent="0.15">
      <c r="C472" s="81"/>
      <c r="G472" s="82"/>
      <c r="H472" s="161"/>
      <c r="Q472" s="2"/>
      <c r="BC472" s="2"/>
      <c r="BM472" s="2"/>
      <c r="BW472" s="2"/>
      <c r="CG472" s="2"/>
      <c r="CQ472" s="2"/>
      <c r="DA472" s="2"/>
      <c r="DK472" s="2"/>
    </row>
    <row r="473" spans="3:115" s="80" customFormat="1" x14ac:dyDescent="0.15">
      <c r="C473" s="81"/>
      <c r="G473" s="82"/>
      <c r="H473" s="161"/>
      <c r="Q473" s="2"/>
      <c r="BC473" s="2"/>
      <c r="BM473" s="2"/>
      <c r="BW473" s="2"/>
      <c r="CG473" s="2"/>
      <c r="CQ473" s="2"/>
      <c r="DA473" s="2"/>
      <c r="DK473" s="2"/>
    </row>
    <row r="474" spans="3:115" s="80" customFormat="1" x14ac:dyDescent="0.15">
      <c r="C474" s="81"/>
      <c r="G474" s="82"/>
      <c r="H474" s="161"/>
      <c r="Q474" s="2"/>
      <c r="BC474" s="2"/>
      <c r="BM474" s="2"/>
      <c r="BW474" s="2"/>
      <c r="CG474" s="2"/>
      <c r="CQ474" s="2"/>
      <c r="DA474" s="2"/>
      <c r="DK474" s="2"/>
    </row>
    <row r="475" spans="3:115" s="80" customFormat="1" x14ac:dyDescent="0.15">
      <c r="C475" s="81"/>
      <c r="G475" s="82"/>
      <c r="H475" s="161"/>
      <c r="Q475" s="2"/>
      <c r="BC475" s="2"/>
      <c r="BM475" s="2"/>
      <c r="BW475" s="2"/>
      <c r="CG475" s="2"/>
      <c r="CQ475" s="2"/>
      <c r="DA475" s="2"/>
      <c r="DK475" s="2"/>
    </row>
    <row r="476" spans="3:115" s="80" customFormat="1" x14ac:dyDescent="0.15">
      <c r="C476" s="81"/>
      <c r="G476" s="82"/>
      <c r="H476" s="161"/>
      <c r="Q476" s="2"/>
      <c r="BC476" s="2"/>
      <c r="BM476" s="2"/>
      <c r="BW476" s="2"/>
      <c r="CG476" s="2"/>
      <c r="CQ476" s="2"/>
      <c r="DA476" s="2"/>
      <c r="DK476" s="2"/>
    </row>
    <row r="477" spans="3:115" s="80" customFormat="1" x14ac:dyDescent="0.15">
      <c r="C477" s="81"/>
      <c r="G477" s="82"/>
      <c r="H477" s="161"/>
      <c r="Q477" s="2"/>
      <c r="BC477" s="2"/>
      <c r="BM477" s="2"/>
      <c r="BW477" s="2"/>
      <c r="CG477" s="2"/>
      <c r="CQ477" s="2"/>
      <c r="DA477" s="2"/>
      <c r="DK477" s="2"/>
    </row>
    <row r="478" spans="3:115" s="80" customFormat="1" x14ac:dyDescent="0.15">
      <c r="C478" s="81"/>
      <c r="G478" s="82"/>
      <c r="H478" s="161"/>
      <c r="Q478" s="2"/>
      <c r="BC478" s="2"/>
      <c r="BM478" s="2"/>
      <c r="BW478" s="2"/>
      <c r="CG478" s="2"/>
      <c r="CQ478" s="2"/>
      <c r="DA478" s="2"/>
      <c r="DK478" s="2"/>
    </row>
    <row r="479" spans="3:115" s="80" customFormat="1" x14ac:dyDescent="0.15">
      <c r="C479" s="81"/>
      <c r="G479" s="82"/>
      <c r="H479" s="161"/>
      <c r="Q479" s="2"/>
      <c r="BC479" s="2"/>
      <c r="BM479" s="2"/>
      <c r="BW479" s="2"/>
      <c r="CG479" s="2"/>
      <c r="CQ479" s="2"/>
      <c r="DA479" s="2"/>
      <c r="DK479" s="2"/>
    </row>
    <row r="480" spans="3:115" s="80" customFormat="1" x14ac:dyDescent="0.15">
      <c r="C480" s="81"/>
      <c r="G480" s="82"/>
      <c r="H480" s="161"/>
      <c r="Q480" s="2"/>
      <c r="BC480" s="2"/>
      <c r="BM480" s="2"/>
      <c r="BW480" s="2"/>
      <c r="CG480" s="2"/>
      <c r="CQ480" s="2"/>
      <c r="DA480" s="2"/>
      <c r="DK480" s="2"/>
    </row>
    <row r="481" spans="3:115" s="80" customFormat="1" x14ac:dyDescent="0.15">
      <c r="C481" s="81"/>
      <c r="G481" s="82"/>
      <c r="H481" s="161"/>
      <c r="Q481" s="2"/>
      <c r="BC481" s="2"/>
      <c r="BM481" s="2"/>
      <c r="BW481" s="2"/>
      <c r="CG481" s="2"/>
      <c r="CQ481" s="2"/>
      <c r="DA481" s="2"/>
      <c r="DK481" s="2"/>
    </row>
    <row r="482" spans="3:115" s="80" customFormat="1" x14ac:dyDescent="0.15">
      <c r="C482" s="81"/>
      <c r="G482" s="82"/>
      <c r="H482" s="161"/>
      <c r="Q482" s="2"/>
      <c r="BC482" s="2"/>
      <c r="BM482" s="2"/>
      <c r="BW482" s="2"/>
      <c r="CG482" s="2"/>
      <c r="CQ482" s="2"/>
      <c r="DA482" s="2"/>
      <c r="DK482" s="2"/>
    </row>
    <row r="483" spans="3:115" s="80" customFormat="1" x14ac:dyDescent="0.15">
      <c r="C483" s="81"/>
      <c r="G483" s="82"/>
      <c r="H483" s="161"/>
      <c r="Q483" s="2"/>
      <c r="BC483" s="2"/>
      <c r="BM483" s="2"/>
      <c r="BW483" s="2"/>
      <c r="CG483" s="2"/>
      <c r="CQ483" s="2"/>
      <c r="DA483" s="2"/>
      <c r="DK483" s="2"/>
    </row>
    <row r="484" spans="3:115" s="80" customFormat="1" x14ac:dyDescent="0.15">
      <c r="C484" s="81"/>
      <c r="G484" s="82"/>
      <c r="H484" s="161"/>
      <c r="Q484" s="2"/>
      <c r="BC484" s="2"/>
      <c r="BM484" s="2"/>
      <c r="BW484" s="2"/>
      <c r="CG484" s="2"/>
      <c r="CQ484" s="2"/>
      <c r="DA484" s="2"/>
      <c r="DK484" s="2"/>
    </row>
    <row r="485" spans="3:115" s="80" customFormat="1" x14ac:dyDescent="0.15">
      <c r="C485" s="81"/>
      <c r="G485" s="82"/>
      <c r="H485" s="161"/>
      <c r="Q485" s="2"/>
      <c r="BC485" s="2"/>
      <c r="BM485" s="2"/>
      <c r="BW485" s="2"/>
      <c r="CG485" s="2"/>
      <c r="CQ485" s="2"/>
      <c r="DA485" s="2"/>
      <c r="DK485" s="2"/>
    </row>
    <row r="486" spans="3:115" s="80" customFormat="1" x14ac:dyDescent="0.15">
      <c r="C486" s="81"/>
      <c r="G486" s="82"/>
      <c r="H486" s="161"/>
      <c r="Q486" s="2"/>
      <c r="BC486" s="2"/>
      <c r="BM486" s="2"/>
      <c r="BW486" s="2"/>
      <c r="CG486" s="2"/>
      <c r="CQ486" s="2"/>
      <c r="DA486" s="2"/>
      <c r="DK486" s="2"/>
    </row>
    <row r="487" spans="3:115" s="80" customFormat="1" x14ac:dyDescent="0.15">
      <c r="C487" s="81"/>
      <c r="G487" s="82"/>
      <c r="H487" s="161"/>
      <c r="Q487" s="2"/>
      <c r="BC487" s="2"/>
      <c r="BM487" s="2"/>
      <c r="BW487" s="2"/>
      <c r="CG487" s="2"/>
      <c r="CQ487" s="2"/>
      <c r="DA487" s="2"/>
      <c r="DK487" s="2"/>
    </row>
    <row r="488" spans="3:115" s="80" customFormat="1" x14ac:dyDescent="0.15">
      <c r="C488" s="81"/>
      <c r="G488" s="82"/>
      <c r="H488" s="161"/>
      <c r="Q488" s="2"/>
      <c r="BC488" s="2"/>
      <c r="BM488" s="2"/>
      <c r="BW488" s="2"/>
      <c r="CG488" s="2"/>
      <c r="CQ488" s="2"/>
      <c r="DA488" s="2"/>
      <c r="DK488" s="2"/>
    </row>
    <row r="489" spans="3:115" s="80" customFormat="1" x14ac:dyDescent="0.15">
      <c r="C489" s="81"/>
      <c r="G489" s="82"/>
      <c r="H489" s="161"/>
      <c r="Q489" s="2"/>
      <c r="BC489" s="2"/>
      <c r="BM489" s="2"/>
      <c r="BW489" s="2"/>
      <c r="CG489" s="2"/>
      <c r="CQ489" s="2"/>
      <c r="DA489" s="2"/>
      <c r="DK489" s="2"/>
    </row>
    <row r="490" spans="3:115" s="80" customFormat="1" x14ac:dyDescent="0.15">
      <c r="C490" s="81"/>
      <c r="G490" s="82"/>
      <c r="H490" s="161"/>
      <c r="Q490" s="2"/>
      <c r="BC490" s="2"/>
      <c r="BM490" s="2"/>
      <c r="BW490" s="2"/>
      <c r="CG490" s="2"/>
      <c r="CQ490" s="2"/>
      <c r="DA490" s="2"/>
      <c r="DK490" s="2"/>
    </row>
    <row r="491" spans="3:115" s="80" customFormat="1" x14ac:dyDescent="0.15">
      <c r="C491" s="81"/>
      <c r="G491" s="82"/>
      <c r="H491" s="161"/>
      <c r="Q491" s="2"/>
      <c r="BC491" s="2"/>
      <c r="BM491" s="2"/>
      <c r="BW491" s="2"/>
      <c r="CG491" s="2"/>
      <c r="CQ491" s="2"/>
      <c r="DA491" s="2"/>
      <c r="DK491" s="2"/>
    </row>
    <row r="492" spans="3:115" s="80" customFormat="1" x14ac:dyDescent="0.15">
      <c r="C492" s="81"/>
      <c r="G492" s="82"/>
      <c r="H492" s="161"/>
      <c r="Q492" s="2"/>
      <c r="BC492" s="2"/>
      <c r="BM492" s="2"/>
      <c r="BW492" s="2"/>
      <c r="CG492" s="2"/>
      <c r="CQ492" s="2"/>
      <c r="DA492" s="2"/>
      <c r="DK492" s="2"/>
    </row>
    <row r="493" spans="3:115" s="80" customFormat="1" x14ac:dyDescent="0.15">
      <c r="C493" s="81"/>
      <c r="G493" s="82"/>
      <c r="H493" s="161"/>
      <c r="Q493" s="2"/>
      <c r="BC493" s="2"/>
      <c r="BM493" s="2"/>
      <c r="BW493" s="2"/>
      <c r="CG493" s="2"/>
      <c r="CQ493" s="2"/>
      <c r="DA493" s="2"/>
      <c r="DK493" s="2"/>
    </row>
    <row r="494" spans="3:115" s="80" customFormat="1" x14ac:dyDescent="0.15">
      <c r="C494" s="81"/>
      <c r="G494" s="82"/>
      <c r="H494" s="161"/>
      <c r="Q494" s="2"/>
      <c r="BC494" s="2"/>
      <c r="BM494" s="2"/>
      <c r="BW494" s="2"/>
      <c r="CG494" s="2"/>
      <c r="CQ494" s="2"/>
      <c r="DA494" s="2"/>
      <c r="DK494" s="2"/>
    </row>
    <row r="495" spans="3:115" s="80" customFormat="1" x14ac:dyDescent="0.15">
      <c r="C495" s="81"/>
      <c r="G495" s="82"/>
      <c r="H495" s="161"/>
      <c r="Q495" s="2"/>
      <c r="BC495" s="2"/>
      <c r="BM495" s="2"/>
      <c r="BW495" s="2"/>
      <c r="CG495" s="2"/>
      <c r="CQ495" s="2"/>
      <c r="DA495" s="2"/>
      <c r="DK495" s="2"/>
    </row>
    <row r="496" spans="3:115" s="80" customFormat="1" x14ac:dyDescent="0.15">
      <c r="C496" s="81"/>
      <c r="G496" s="82"/>
      <c r="H496" s="161"/>
      <c r="Q496" s="2"/>
      <c r="BC496" s="2"/>
      <c r="BM496" s="2"/>
      <c r="BW496" s="2"/>
      <c r="CG496" s="2"/>
      <c r="CQ496" s="2"/>
      <c r="DA496" s="2"/>
      <c r="DK496" s="2"/>
    </row>
    <row r="497" spans="3:115" s="80" customFormat="1" x14ac:dyDescent="0.15">
      <c r="C497" s="81"/>
      <c r="G497" s="82"/>
      <c r="H497" s="161"/>
      <c r="Q497" s="2"/>
      <c r="BC497" s="2"/>
      <c r="BM497" s="2"/>
      <c r="BW497" s="2"/>
      <c r="CG497" s="2"/>
      <c r="CQ497" s="2"/>
      <c r="DA497" s="2"/>
      <c r="DK497" s="2"/>
    </row>
    <row r="498" spans="3:115" s="80" customFormat="1" x14ac:dyDescent="0.15">
      <c r="C498" s="81"/>
      <c r="G498" s="82"/>
      <c r="H498" s="161"/>
      <c r="Q498" s="2"/>
      <c r="BC498" s="2"/>
      <c r="BM498" s="2"/>
      <c r="BW498" s="2"/>
      <c r="CG498" s="2"/>
      <c r="CQ498" s="2"/>
      <c r="DA498" s="2"/>
      <c r="DK498" s="2"/>
    </row>
    <row r="499" spans="3:115" s="80" customFormat="1" x14ac:dyDescent="0.15">
      <c r="C499" s="81"/>
      <c r="G499" s="82"/>
      <c r="H499" s="161"/>
      <c r="Q499" s="2"/>
      <c r="BC499" s="2"/>
      <c r="BM499" s="2"/>
      <c r="BW499" s="2"/>
      <c r="CG499" s="2"/>
      <c r="CQ499" s="2"/>
      <c r="DA499" s="2"/>
      <c r="DK499" s="2"/>
    </row>
    <row r="500" spans="3:115" s="80" customFormat="1" x14ac:dyDescent="0.15">
      <c r="C500" s="81"/>
      <c r="G500" s="82"/>
      <c r="H500" s="161"/>
      <c r="Q500" s="2"/>
      <c r="BC500" s="2"/>
      <c r="BM500" s="2"/>
      <c r="BW500" s="2"/>
      <c r="CG500" s="2"/>
      <c r="CQ500" s="2"/>
      <c r="DA500" s="2"/>
      <c r="DK500" s="2"/>
    </row>
    <row r="501" spans="3:115" s="80" customFormat="1" x14ac:dyDescent="0.15">
      <c r="C501" s="81"/>
      <c r="G501" s="82"/>
      <c r="H501" s="161"/>
      <c r="Q501" s="2"/>
      <c r="BC501" s="2"/>
      <c r="BM501" s="2"/>
      <c r="BW501" s="2"/>
      <c r="CG501" s="2"/>
      <c r="CQ501" s="2"/>
      <c r="DA501" s="2"/>
      <c r="DK501" s="2"/>
    </row>
    <row r="502" spans="3:115" s="80" customFormat="1" x14ac:dyDescent="0.15">
      <c r="C502" s="81"/>
      <c r="G502" s="82"/>
      <c r="H502" s="161"/>
      <c r="Q502" s="2"/>
      <c r="BC502" s="2"/>
      <c r="BM502" s="2"/>
      <c r="BW502" s="2"/>
      <c r="CG502" s="2"/>
      <c r="CQ502" s="2"/>
      <c r="DA502" s="2"/>
      <c r="DK502" s="2"/>
    </row>
    <row r="503" spans="3:115" s="80" customFormat="1" x14ac:dyDescent="0.15">
      <c r="C503" s="81"/>
      <c r="G503" s="82"/>
      <c r="H503" s="161"/>
      <c r="Q503" s="2"/>
      <c r="BC503" s="2"/>
      <c r="BM503" s="2"/>
      <c r="BW503" s="2"/>
      <c r="CG503" s="2"/>
      <c r="CQ503" s="2"/>
      <c r="DA503" s="2"/>
      <c r="DK503" s="2"/>
    </row>
    <row r="504" spans="3:115" s="80" customFormat="1" x14ac:dyDescent="0.15">
      <c r="C504" s="81"/>
      <c r="G504" s="82"/>
      <c r="H504" s="161"/>
      <c r="Q504" s="2"/>
      <c r="BC504" s="2"/>
      <c r="BM504" s="2"/>
      <c r="BW504" s="2"/>
      <c r="CG504" s="2"/>
      <c r="CQ504" s="2"/>
      <c r="DA504" s="2"/>
      <c r="DK504" s="2"/>
    </row>
    <row r="505" spans="3:115" s="80" customFormat="1" x14ac:dyDescent="0.15">
      <c r="C505" s="81"/>
      <c r="G505" s="82"/>
      <c r="H505" s="161"/>
      <c r="Q505" s="2"/>
      <c r="BC505" s="2"/>
      <c r="BM505" s="2"/>
      <c r="BW505" s="2"/>
      <c r="CG505" s="2"/>
      <c r="CQ505" s="2"/>
      <c r="DA505" s="2"/>
      <c r="DK505" s="2"/>
    </row>
    <row r="506" spans="3:115" s="80" customFormat="1" x14ac:dyDescent="0.15">
      <c r="C506" s="81"/>
      <c r="G506" s="82"/>
      <c r="H506" s="161"/>
      <c r="Q506" s="2"/>
      <c r="BC506" s="2"/>
      <c r="BM506" s="2"/>
      <c r="BW506" s="2"/>
      <c r="CG506" s="2"/>
      <c r="CQ506" s="2"/>
      <c r="DA506" s="2"/>
      <c r="DK506" s="2"/>
    </row>
    <row r="507" spans="3:115" s="80" customFormat="1" x14ac:dyDescent="0.15">
      <c r="C507" s="81"/>
      <c r="G507" s="82"/>
      <c r="H507" s="161"/>
      <c r="Q507" s="2"/>
      <c r="BC507" s="2"/>
      <c r="BM507" s="2"/>
      <c r="BW507" s="2"/>
      <c r="CG507" s="2"/>
      <c r="CQ507" s="2"/>
      <c r="DA507" s="2"/>
      <c r="DK507" s="2"/>
    </row>
    <row r="508" spans="3:115" s="80" customFormat="1" x14ac:dyDescent="0.15">
      <c r="C508" s="81"/>
      <c r="G508" s="82"/>
      <c r="H508" s="161"/>
      <c r="Q508" s="2"/>
      <c r="BC508" s="2"/>
      <c r="BM508" s="2"/>
      <c r="BW508" s="2"/>
      <c r="CG508" s="2"/>
      <c r="CQ508" s="2"/>
      <c r="DA508" s="2"/>
      <c r="DK508" s="2"/>
    </row>
    <row r="509" spans="3:115" s="80" customFormat="1" x14ac:dyDescent="0.15">
      <c r="C509" s="81"/>
      <c r="G509" s="82"/>
      <c r="H509" s="161"/>
      <c r="Q509" s="2"/>
      <c r="BC509" s="2"/>
      <c r="BM509" s="2"/>
      <c r="BW509" s="2"/>
      <c r="CG509" s="2"/>
      <c r="CQ509" s="2"/>
      <c r="DA509" s="2"/>
      <c r="DK509" s="2"/>
    </row>
    <row r="510" spans="3:115" s="80" customFormat="1" x14ac:dyDescent="0.15">
      <c r="C510" s="81"/>
      <c r="G510" s="82"/>
      <c r="H510" s="161"/>
      <c r="Q510" s="2"/>
      <c r="BC510" s="2"/>
      <c r="BM510" s="2"/>
      <c r="BW510" s="2"/>
      <c r="CG510" s="2"/>
      <c r="CQ510" s="2"/>
      <c r="DA510" s="2"/>
      <c r="DK510" s="2"/>
    </row>
    <row r="511" spans="3:115" s="80" customFormat="1" x14ac:dyDescent="0.15">
      <c r="C511" s="81"/>
      <c r="G511" s="82"/>
      <c r="H511" s="161"/>
      <c r="Q511" s="2"/>
      <c r="BC511" s="2"/>
      <c r="BM511" s="2"/>
      <c r="BW511" s="2"/>
      <c r="CG511" s="2"/>
      <c r="CQ511" s="2"/>
      <c r="DA511" s="2"/>
      <c r="DK511" s="2"/>
    </row>
    <row r="512" spans="3:115" s="80" customFormat="1" x14ac:dyDescent="0.15">
      <c r="C512" s="81"/>
      <c r="G512" s="82"/>
      <c r="H512" s="161"/>
      <c r="Q512" s="2"/>
      <c r="BC512" s="2"/>
      <c r="BM512" s="2"/>
      <c r="BW512" s="2"/>
      <c r="CG512" s="2"/>
      <c r="CQ512" s="2"/>
      <c r="DA512" s="2"/>
      <c r="DK512" s="2"/>
    </row>
    <row r="513" spans="3:115" s="80" customFormat="1" x14ac:dyDescent="0.15">
      <c r="C513" s="81"/>
      <c r="G513" s="82"/>
      <c r="H513" s="161"/>
      <c r="Q513" s="2"/>
      <c r="BC513" s="2"/>
      <c r="BM513" s="2"/>
      <c r="BW513" s="2"/>
      <c r="CG513" s="2"/>
      <c r="CQ513" s="2"/>
      <c r="DA513" s="2"/>
      <c r="DK513" s="2"/>
    </row>
    <row r="514" spans="3:115" s="80" customFormat="1" x14ac:dyDescent="0.15">
      <c r="C514" s="81"/>
      <c r="G514" s="82"/>
      <c r="H514" s="161"/>
      <c r="Q514" s="2"/>
      <c r="BC514" s="2"/>
      <c r="BM514" s="2"/>
      <c r="BW514" s="2"/>
      <c r="CG514" s="2"/>
      <c r="CQ514" s="2"/>
      <c r="DA514" s="2"/>
      <c r="DK514" s="2"/>
    </row>
    <row r="515" spans="3:115" s="80" customFormat="1" x14ac:dyDescent="0.15">
      <c r="C515" s="81"/>
      <c r="G515" s="82"/>
      <c r="H515" s="161"/>
      <c r="Q515" s="2"/>
      <c r="BC515" s="2"/>
      <c r="BM515" s="2"/>
      <c r="BW515" s="2"/>
      <c r="CG515" s="2"/>
      <c r="CQ515" s="2"/>
      <c r="DA515" s="2"/>
      <c r="DK515" s="2"/>
    </row>
    <row r="516" spans="3:115" s="80" customFormat="1" x14ac:dyDescent="0.15">
      <c r="C516" s="81"/>
      <c r="G516" s="82"/>
      <c r="H516" s="161"/>
      <c r="Q516" s="2"/>
      <c r="BC516" s="2"/>
      <c r="BM516" s="2"/>
      <c r="BW516" s="2"/>
      <c r="CG516" s="2"/>
      <c r="CQ516" s="2"/>
      <c r="DA516" s="2"/>
      <c r="DK516" s="2"/>
    </row>
    <row r="517" spans="3:115" s="80" customFormat="1" x14ac:dyDescent="0.15">
      <c r="C517" s="81"/>
      <c r="G517" s="82"/>
      <c r="H517" s="161"/>
      <c r="Q517" s="2"/>
      <c r="BC517" s="2"/>
      <c r="BM517" s="2"/>
      <c r="BW517" s="2"/>
      <c r="CG517" s="2"/>
      <c r="CQ517" s="2"/>
      <c r="DA517" s="2"/>
      <c r="DK517" s="2"/>
    </row>
    <row r="518" spans="3:115" s="80" customFormat="1" x14ac:dyDescent="0.15">
      <c r="C518" s="81"/>
      <c r="G518" s="82"/>
      <c r="H518" s="161"/>
      <c r="Q518" s="2"/>
      <c r="BC518" s="2"/>
      <c r="BM518" s="2"/>
      <c r="BW518" s="2"/>
      <c r="CG518" s="2"/>
      <c r="CQ518" s="2"/>
      <c r="DA518" s="2"/>
      <c r="DK518" s="2"/>
    </row>
    <row r="519" spans="3:115" s="80" customFormat="1" x14ac:dyDescent="0.15">
      <c r="C519" s="81"/>
      <c r="G519" s="82"/>
      <c r="H519" s="161"/>
      <c r="Q519" s="2"/>
      <c r="BC519" s="2"/>
      <c r="BM519" s="2"/>
      <c r="BW519" s="2"/>
      <c r="CG519" s="2"/>
      <c r="CQ519" s="2"/>
      <c r="DA519" s="2"/>
      <c r="DK519" s="2"/>
    </row>
    <row r="520" spans="3:115" s="80" customFormat="1" x14ac:dyDescent="0.15">
      <c r="C520" s="81"/>
      <c r="G520" s="82"/>
      <c r="H520" s="161"/>
      <c r="Q520" s="2"/>
      <c r="BC520" s="2"/>
      <c r="BM520" s="2"/>
      <c r="BW520" s="2"/>
      <c r="CG520" s="2"/>
      <c r="CQ520" s="2"/>
      <c r="DA520" s="2"/>
      <c r="DK520" s="2"/>
    </row>
    <row r="521" spans="3:115" s="80" customFormat="1" x14ac:dyDescent="0.15">
      <c r="C521" s="81"/>
      <c r="G521" s="82"/>
      <c r="H521" s="161"/>
      <c r="Q521" s="2"/>
      <c r="BC521" s="2"/>
      <c r="BM521" s="2"/>
      <c r="BW521" s="2"/>
      <c r="CG521" s="2"/>
      <c r="CQ521" s="2"/>
      <c r="DA521" s="2"/>
      <c r="DK521" s="2"/>
    </row>
    <row r="522" spans="3:115" s="80" customFormat="1" x14ac:dyDescent="0.15">
      <c r="C522" s="81"/>
      <c r="G522" s="82"/>
      <c r="H522" s="161"/>
      <c r="Q522" s="2"/>
      <c r="BC522" s="2"/>
      <c r="BM522" s="2"/>
      <c r="BW522" s="2"/>
      <c r="CG522" s="2"/>
      <c r="CQ522" s="2"/>
      <c r="DA522" s="2"/>
      <c r="DK522" s="2"/>
    </row>
    <row r="523" spans="3:115" s="80" customFormat="1" x14ac:dyDescent="0.15">
      <c r="C523" s="81"/>
      <c r="G523" s="82"/>
      <c r="H523" s="161"/>
      <c r="Q523" s="2"/>
      <c r="BC523" s="2"/>
      <c r="BM523" s="2"/>
      <c r="BW523" s="2"/>
      <c r="CG523" s="2"/>
      <c r="CQ523" s="2"/>
      <c r="DA523" s="2"/>
      <c r="DK523" s="2"/>
    </row>
    <row r="524" spans="3:115" s="80" customFormat="1" x14ac:dyDescent="0.15">
      <c r="C524" s="81"/>
      <c r="G524" s="82"/>
      <c r="H524" s="161"/>
      <c r="Q524" s="2"/>
      <c r="BC524" s="2"/>
      <c r="BM524" s="2"/>
      <c r="BW524" s="2"/>
      <c r="CG524" s="2"/>
      <c r="CQ524" s="2"/>
      <c r="DA524" s="2"/>
      <c r="DK524" s="2"/>
    </row>
    <row r="525" spans="3:115" s="80" customFormat="1" x14ac:dyDescent="0.15">
      <c r="C525" s="81"/>
      <c r="G525" s="82"/>
      <c r="H525" s="161"/>
      <c r="Q525" s="2"/>
      <c r="BC525" s="2"/>
      <c r="BM525" s="2"/>
      <c r="BW525" s="2"/>
      <c r="CG525" s="2"/>
      <c r="CQ525" s="2"/>
      <c r="DA525" s="2"/>
      <c r="DK525" s="2"/>
    </row>
    <row r="526" spans="3:115" s="80" customFormat="1" x14ac:dyDescent="0.15">
      <c r="C526" s="81"/>
      <c r="G526" s="82"/>
      <c r="H526" s="161"/>
      <c r="Q526" s="2"/>
      <c r="BC526" s="2"/>
      <c r="BM526" s="2"/>
      <c r="BW526" s="2"/>
      <c r="CG526" s="2"/>
      <c r="CQ526" s="2"/>
      <c r="DA526" s="2"/>
      <c r="DK526" s="2"/>
    </row>
    <row r="527" spans="3:115" s="80" customFormat="1" x14ac:dyDescent="0.15">
      <c r="C527" s="81"/>
      <c r="G527" s="82"/>
      <c r="H527" s="161"/>
      <c r="Q527" s="2"/>
      <c r="BC527" s="2"/>
      <c r="BM527" s="2"/>
      <c r="BW527" s="2"/>
      <c r="CG527" s="2"/>
      <c r="CQ527" s="2"/>
      <c r="DA527" s="2"/>
      <c r="DK527" s="2"/>
    </row>
    <row r="528" spans="3:115" s="80" customFormat="1" x14ac:dyDescent="0.15">
      <c r="C528" s="81"/>
      <c r="G528" s="82"/>
      <c r="H528" s="161"/>
      <c r="Q528" s="2"/>
      <c r="BC528" s="2"/>
      <c r="BM528" s="2"/>
      <c r="BW528" s="2"/>
      <c r="CG528" s="2"/>
      <c r="CQ528" s="2"/>
      <c r="DA528" s="2"/>
      <c r="DK528" s="2"/>
    </row>
    <row r="529" spans="3:115" s="80" customFormat="1" x14ac:dyDescent="0.15">
      <c r="C529" s="81"/>
      <c r="G529" s="82"/>
      <c r="H529" s="161"/>
      <c r="Q529" s="2"/>
      <c r="BC529" s="2"/>
      <c r="BM529" s="2"/>
      <c r="BW529" s="2"/>
      <c r="CG529" s="2"/>
      <c r="CQ529" s="2"/>
      <c r="DA529" s="2"/>
      <c r="DK529" s="2"/>
    </row>
    <row r="530" spans="3:115" s="80" customFormat="1" x14ac:dyDescent="0.15">
      <c r="C530" s="81"/>
      <c r="G530" s="82"/>
      <c r="H530" s="161"/>
      <c r="Q530" s="2"/>
      <c r="BC530" s="2"/>
      <c r="BM530" s="2"/>
      <c r="BW530" s="2"/>
      <c r="CG530" s="2"/>
      <c r="CQ530" s="2"/>
      <c r="DA530" s="2"/>
      <c r="DK530" s="2"/>
    </row>
    <row r="531" spans="3:115" s="80" customFormat="1" x14ac:dyDescent="0.15">
      <c r="C531" s="81"/>
      <c r="G531" s="82"/>
      <c r="H531" s="161"/>
      <c r="Q531" s="2"/>
      <c r="BC531" s="2"/>
      <c r="BM531" s="2"/>
      <c r="BW531" s="2"/>
      <c r="CG531" s="2"/>
      <c r="CQ531" s="2"/>
      <c r="DA531" s="2"/>
      <c r="DK531" s="2"/>
    </row>
    <row r="532" spans="3:115" s="80" customFormat="1" x14ac:dyDescent="0.15">
      <c r="C532" s="81"/>
      <c r="G532" s="82"/>
      <c r="H532" s="161"/>
      <c r="Q532" s="2"/>
      <c r="BC532" s="2"/>
      <c r="BM532" s="2"/>
      <c r="BW532" s="2"/>
      <c r="CG532" s="2"/>
      <c r="CQ532" s="2"/>
      <c r="DA532" s="2"/>
      <c r="DK532" s="2"/>
    </row>
    <row r="533" spans="3:115" s="80" customFormat="1" x14ac:dyDescent="0.15">
      <c r="C533" s="81"/>
      <c r="G533" s="82"/>
      <c r="H533" s="161"/>
      <c r="Q533" s="2"/>
      <c r="BC533" s="2"/>
      <c r="BM533" s="2"/>
      <c r="BW533" s="2"/>
      <c r="CG533" s="2"/>
      <c r="CQ533" s="2"/>
      <c r="DA533" s="2"/>
      <c r="DK533" s="2"/>
    </row>
    <row r="534" spans="3:115" s="80" customFormat="1" x14ac:dyDescent="0.15">
      <c r="C534" s="81"/>
      <c r="G534" s="82"/>
      <c r="H534" s="161"/>
      <c r="Q534" s="2"/>
      <c r="BC534" s="2"/>
      <c r="BM534" s="2"/>
      <c r="BW534" s="2"/>
      <c r="CG534" s="2"/>
      <c r="CQ534" s="2"/>
      <c r="DA534" s="2"/>
      <c r="DK534" s="2"/>
    </row>
    <row r="535" spans="3:115" s="80" customFormat="1" x14ac:dyDescent="0.15">
      <c r="C535" s="81"/>
      <c r="G535" s="82"/>
      <c r="H535" s="161"/>
      <c r="Q535" s="2"/>
      <c r="BC535" s="2"/>
      <c r="BM535" s="2"/>
      <c r="BW535" s="2"/>
      <c r="CG535" s="2"/>
      <c r="CQ535" s="2"/>
      <c r="DA535" s="2"/>
      <c r="DK535" s="2"/>
    </row>
    <row r="536" spans="3:115" s="80" customFormat="1" x14ac:dyDescent="0.15">
      <c r="C536" s="81"/>
      <c r="G536" s="82"/>
      <c r="H536" s="161"/>
      <c r="Q536" s="2"/>
      <c r="BC536" s="2"/>
      <c r="BM536" s="2"/>
      <c r="BW536" s="2"/>
      <c r="CG536" s="2"/>
      <c r="CQ536" s="2"/>
      <c r="DA536" s="2"/>
      <c r="DK536" s="2"/>
    </row>
    <row r="537" spans="3:115" s="80" customFormat="1" x14ac:dyDescent="0.15">
      <c r="C537" s="81"/>
      <c r="G537" s="82"/>
      <c r="H537" s="161"/>
      <c r="Q537" s="2"/>
      <c r="BC537" s="2"/>
      <c r="BM537" s="2"/>
      <c r="BW537" s="2"/>
      <c r="CG537" s="2"/>
      <c r="CQ537" s="2"/>
      <c r="DA537" s="2"/>
      <c r="DK537" s="2"/>
    </row>
    <row r="538" spans="3:115" s="80" customFormat="1" x14ac:dyDescent="0.15">
      <c r="C538" s="81"/>
      <c r="G538" s="82"/>
      <c r="H538" s="161"/>
      <c r="Q538" s="2"/>
      <c r="BC538" s="2"/>
      <c r="BM538" s="2"/>
      <c r="BW538" s="2"/>
      <c r="CG538" s="2"/>
      <c r="CQ538" s="2"/>
      <c r="DA538" s="2"/>
      <c r="DK538" s="2"/>
    </row>
    <row r="539" spans="3:115" s="80" customFormat="1" x14ac:dyDescent="0.15">
      <c r="C539" s="81"/>
      <c r="G539" s="82"/>
      <c r="H539" s="161"/>
      <c r="Q539" s="2"/>
      <c r="BC539" s="2"/>
      <c r="BM539" s="2"/>
      <c r="BW539" s="2"/>
      <c r="CG539" s="2"/>
      <c r="CQ539" s="2"/>
      <c r="DA539" s="2"/>
      <c r="DK539" s="2"/>
    </row>
    <row r="540" spans="3:115" s="80" customFormat="1" x14ac:dyDescent="0.15">
      <c r="C540" s="81"/>
      <c r="G540" s="82"/>
      <c r="H540" s="161"/>
      <c r="Q540" s="2"/>
      <c r="BC540" s="2"/>
      <c r="BM540" s="2"/>
      <c r="BW540" s="2"/>
      <c r="CG540" s="2"/>
      <c r="CQ540" s="2"/>
      <c r="DA540" s="2"/>
      <c r="DK540" s="2"/>
    </row>
    <row r="541" spans="3:115" s="80" customFormat="1" x14ac:dyDescent="0.15">
      <c r="C541" s="81"/>
      <c r="G541" s="82"/>
      <c r="H541" s="161"/>
      <c r="Q541" s="2"/>
      <c r="BC541" s="2"/>
      <c r="BM541" s="2"/>
      <c r="BW541" s="2"/>
      <c r="CG541" s="2"/>
      <c r="CQ541" s="2"/>
      <c r="DA541" s="2"/>
      <c r="DK541" s="2"/>
    </row>
    <row r="542" spans="3:115" s="80" customFormat="1" x14ac:dyDescent="0.15">
      <c r="C542" s="81"/>
      <c r="G542" s="82"/>
      <c r="H542" s="161"/>
      <c r="Q542" s="2"/>
      <c r="BC542" s="2"/>
      <c r="BM542" s="2"/>
      <c r="BW542" s="2"/>
      <c r="CG542" s="2"/>
      <c r="CQ542" s="2"/>
      <c r="DA542" s="2"/>
      <c r="DK542" s="2"/>
    </row>
    <row r="543" spans="3:115" s="80" customFormat="1" x14ac:dyDescent="0.15">
      <c r="C543" s="81"/>
      <c r="G543" s="82"/>
      <c r="H543" s="161"/>
      <c r="Q543" s="2"/>
      <c r="BC543" s="2"/>
      <c r="BM543" s="2"/>
      <c r="BW543" s="2"/>
      <c r="CG543" s="2"/>
      <c r="CQ543" s="2"/>
      <c r="DA543" s="2"/>
      <c r="DK543" s="2"/>
    </row>
    <row r="544" spans="3:115" s="80" customFormat="1" x14ac:dyDescent="0.15">
      <c r="C544" s="81"/>
      <c r="G544" s="82"/>
      <c r="H544" s="161"/>
      <c r="Q544" s="2"/>
      <c r="BC544" s="2"/>
      <c r="BM544" s="2"/>
      <c r="BW544" s="2"/>
      <c r="CG544" s="2"/>
      <c r="CQ544" s="2"/>
      <c r="DA544" s="2"/>
      <c r="DK544" s="2"/>
    </row>
    <row r="545" spans="3:115" s="80" customFormat="1" x14ac:dyDescent="0.15">
      <c r="C545" s="81"/>
      <c r="G545" s="82"/>
      <c r="H545" s="161"/>
      <c r="Q545" s="2"/>
      <c r="BC545" s="2"/>
      <c r="BM545" s="2"/>
      <c r="BW545" s="2"/>
      <c r="CG545" s="2"/>
      <c r="CQ545" s="2"/>
      <c r="DA545" s="2"/>
      <c r="DK545" s="2"/>
    </row>
    <row r="546" spans="3:115" s="80" customFormat="1" x14ac:dyDescent="0.15">
      <c r="C546" s="81"/>
      <c r="G546" s="82"/>
      <c r="H546" s="161"/>
      <c r="Q546" s="2"/>
      <c r="BC546" s="2"/>
      <c r="BM546" s="2"/>
      <c r="BW546" s="2"/>
      <c r="CG546" s="2"/>
      <c r="CQ546" s="2"/>
      <c r="DA546" s="2"/>
      <c r="DK546" s="2"/>
    </row>
    <row r="547" spans="3:115" s="80" customFormat="1" x14ac:dyDescent="0.15">
      <c r="C547" s="81"/>
      <c r="G547" s="82"/>
      <c r="H547" s="161"/>
      <c r="Q547" s="2"/>
      <c r="BC547" s="2"/>
      <c r="BM547" s="2"/>
      <c r="BW547" s="2"/>
      <c r="CG547" s="2"/>
      <c r="CQ547" s="2"/>
      <c r="DA547" s="2"/>
      <c r="DK547" s="2"/>
    </row>
    <row r="548" spans="3:115" s="80" customFormat="1" x14ac:dyDescent="0.15">
      <c r="C548" s="81"/>
      <c r="G548" s="82"/>
      <c r="H548" s="161"/>
      <c r="Q548" s="2"/>
      <c r="BC548" s="2"/>
      <c r="BM548" s="2"/>
      <c r="BW548" s="2"/>
      <c r="CG548" s="2"/>
      <c r="CQ548" s="2"/>
      <c r="DA548" s="2"/>
      <c r="DK548" s="2"/>
    </row>
    <row r="549" spans="3:115" s="80" customFormat="1" x14ac:dyDescent="0.15">
      <c r="C549" s="81"/>
      <c r="G549" s="82"/>
      <c r="H549" s="161"/>
      <c r="Q549" s="2"/>
      <c r="BC549" s="2"/>
      <c r="BM549" s="2"/>
      <c r="BW549" s="2"/>
      <c r="CG549" s="2"/>
      <c r="CQ549" s="2"/>
      <c r="DA549" s="2"/>
      <c r="DK549" s="2"/>
    </row>
    <row r="550" spans="3:115" s="80" customFormat="1" x14ac:dyDescent="0.15">
      <c r="C550" s="81"/>
      <c r="G550" s="82"/>
      <c r="H550" s="161"/>
      <c r="Q550" s="2"/>
      <c r="BC550" s="2"/>
      <c r="BM550" s="2"/>
      <c r="BW550" s="2"/>
      <c r="CG550" s="2"/>
      <c r="CQ550" s="2"/>
      <c r="DA550" s="2"/>
      <c r="DK550" s="2"/>
    </row>
    <row r="551" spans="3:115" s="80" customFormat="1" x14ac:dyDescent="0.15">
      <c r="C551" s="81"/>
      <c r="G551" s="82"/>
      <c r="H551" s="161"/>
      <c r="Q551" s="2"/>
      <c r="BC551" s="2"/>
      <c r="BM551" s="2"/>
      <c r="BW551" s="2"/>
      <c r="CG551" s="2"/>
      <c r="CQ551" s="2"/>
      <c r="DA551" s="2"/>
      <c r="DK551" s="2"/>
    </row>
    <row r="552" spans="3:115" s="80" customFormat="1" x14ac:dyDescent="0.15">
      <c r="C552" s="81"/>
      <c r="G552" s="82"/>
      <c r="H552" s="161"/>
      <c r="Q552" s="2"/>
      <c r="BC552" s="2"/>
      <c r="BM552" s="2"/>
      <c r="BW552" s="2"/>
      <c r="CG552" s="2"/>
      <c r="CQ552" s="2"/>
      <c r="DA552" s="2"/>
      <c r="DK552" s="2"/>
    </row>
    <row r="553" spans="3:115" s="80" customFormat="1" x14ac:dyDescent="0.15">
      <c r="C553" s="81"/>
      <c r="G553" s="82"/>
      <c r="H553" s="161"/>
      <c r="Q553" s="2"/>
      <c r="BC553" s="2"/>
      <c r="BM553" s="2"/>
      <c r="BW553" s="2"/>
      <c r="CG553" s="2"/>
      <c r="CQ553" s="2"/>
      <c r="DA553" s="2"/>
      <c r="DK553" s="2"/>
    </row>
    <row r="554" spans="3:115" s="80" customFormat="1" x14ac:dyDescent="0.15">
      <c r="C554" s="81"/>
      <c r="G554" s="82"/>
      <c r="H554" s="161"/>
      <c r="Q554" s="2"/>
      <c r="BC554" s="2"/>
      <c r="BM554" s="2"/>
      <c r="BW554" s="2"/>
      <c r="CG554" s="2"/>
      <c r="CQ554" s="2"/>
      <c r="DA554" s="2"/>
      <c r="DK554" s="2"/>
    </row>
    <row r="555" spans="3:115" s="80" customFormat="1" x14ac:dyDescent="0.15">
      <c r="C555" s="81"/>
      <c r="G555" s="82"/>
      <c r="H555" s="161"/>
      <c r="Q555" s="2"/>
      <c r="BC555" s="2"/>
      <c r="BM555" s="2"/>
      <c r="BW555" s="2"/>
      <c r="CG555" s="2"/>
      <c r="CQ555" s="2"/>
      <c r="DA555" s="2"/>
      <c r="DK555" s="2"/>
    </row>
    <row r="556" spans="3:115" s="80" customFormat="1" x14ac:dyDescent="0.15">
      <c r="C556" s="81"/>
      <c r="G556" s="82"/>
      <c r="H556" s="161"/>
      <c r="Q556" s="2"/>
      <c r="BC556" s="2"/>
      <c r="BM556" s="2"/>
      <c r="BW556" s="2"/>
      <c r="CG556" s="2"/>
      <c r="CQ556" s="2"/>
      <c r="DA556" s="2"/>
      <c r="DK556" s="2"/>
    </row>
    <row r="557" spans="3:115" s="80" customFormat="1" x14ac:dyDescent="0.15">
      <c r="C557" s="81"/>
      <c r="G557" s="82"/>
      <c r="H557" s="161"/>
      <c r="Q557" s="2"/>
      <c r="BC557" s="2"/>
      <c r="BM557" s="2"/>
      <c r="BW557" s="2"/>
      <c r="CG557" s="2"/>
      <c r="CQ557" s="2"/>
      <c r="DA557" s="2"/>
      <c r="DK557" s="2"/>
    </row>
    <row r="558" spans="3:115" s="80" customFormat="1" x14ac:dyDescent="0.15">
      <c r="C558" s="81"/>
      <c r="G558" s="82"/>
      <c r="H558" s="161"/>
      <c r="Q558" s="2"/>
      <c r="BC558" s="2"/>
      <c r="BM558" s="2"/>
      <c r="BW558" s="2"/>
      <c r="CG558" s="2"/>
      <c r="CQ558" s="2"/>
      <c r="DA558" s="2"/>
      <c r="DK558" s="2"/>
    </row>
    <row r="559" spans="3:115" s="80" customFormat="1" x14ac:dyDescent="0.15">
      <c r="C559" s="81"/>
      <c r="G559" s="82"/>
      <c r="H559" s="161"/>
      <c r="Q559" s="2"/>
      <c r="BC559" s="2"/>
      <c r="BM559" s="2"/>
      <c r="BW559" s="2"/>
      <c r="CG559" s="2"/>
      <c r="CQ559" s="2"/>
      <c r="DA559" s="2"/>
      <c r="DK559" s="2"/>
    </row>
    <row r="560" spans="3:115" s="80" customFormat="1" x14ac:dyDescent="0.15">
      <c r="C560" s="81"/>
      <c r="G560" s="82"/>
      <c r="H560" s="161"/>
      <c r="Q560" s="2"/>
      <c r="BC560" s="2"/>
      <c r="BM560" s="2"/>
      <c r="BW560" s="2"/>
      <c r="CG560" s="2"/>
      <c r="CQ560" s="2"/>
      <c r="DA560" s="2"/>
      <c r="DK560" s="2"/>
    </row>
    <row r="561" spans="3:115" s="80" customFormat="1" x14ac:dyDescent="0.15">
      <c r="C561" s="81"/>
      <c r="G561" s="82"/>
      <c r="H561" s="161"/>
      <c r="Q561" s="2"/>
      <c r="BC561" s="2"/>
      <c r="BM561" s="2"/>
      <c r="BW561" s="2"/>
      <c r="CG561" s="2"/>
      <c r="CQ561" s="2"/>
      <c r="DA561" s="2"/>
      <c r="DK561" s="2"/>
    </row>
    <row r="562" spans="3:115" s="80" customFormat="1" x14ac:dyDescent="0.15">
      <c r="C562" s="81"/>
      <c r="G562" s="82"/>
      <c r="H562" s="161"/>
      <c r="Q562" s="2"/>
      <c r="BC562" s="2"/>
      <c r="BM562" s="2"/>
      <c r="BW562" s="2"/>
      <c r="CG562" s="2"/>
      <c r="CQ562" s="2"/>
      <c r="DA562" s="2"/>
      <c r="DK562" s="2"/>
    </row>
    <row r="563" spans="3:115" s="80" customFormat="1" x14ac:dyDescent="0.15">
      <c r="C563" s="81"/>
      <c r="G563" s="82"/>
      <c r="H563" s="161"/>
      <c r="Q563" s="2"/>
      <c r="BC563" s="2"/>
      <c r="BM563" s="2"/>
      <c r="BW563" s="2"/>
      <c r="CG563" s="2"/>
      <c r="CQ563" s="2"/>
      <c r="DA563" s="2"/>
      <c r="DK563" s="2"/>
    </row>
    <row r="564" spans="3:115" s="80" customFormat="1" x14ac:dyDescent="0.15">
      <c r="C564" s="81"/>
      <c r="G564" s="82"/>
      <c r="H564" s="161"/>
      <c r="Q564" s="2"/>
      <c r="BC564" s="2"/>
      <c r="BM564" s="2"/>
      <c r="BW564" s="2"/>
      <c r="CG564" s="2"/>
      <c r="CQ564" s="2"/>
      <c r="DA564" s="2"/>
      <c r="DK564" s="2"/>
    </row>
    <row r="565" spans="3:115" s="80" customFormat="1" x14ac:dyDescent="0.15">
      <c r="C565" s="81"/>
      <c r="G565" s="82"/>
      <c r="H565" s="161"/>
      <c r="Q565" s="2"/>
      <c r="BC565" s="2"/>
      <c r="BM565" s="2"/>
      <c r="BW565" s="2"/>
      <c r="CG565" s="2"/>
      <c r="CQ565" s="2"/>
      <c r="DA565" s="2"/>
      <c r="DK565" s="2"/>
    </row>
    <row r="566" spans="3:115" s="80" customFormat="1" x14ac:dyDescent="0.15">
      <c r="C566" s="81"/>
      <c r="G566" s="82"/>
      <c r="H566" s="161"/>
      <c r="Q566" s="2"/>
      <c r="BC566" s="2"/>
      <c r="BM566" s="2"/>
      <c r="BW566" s="2"/>
      <c r="CG566" s="2"/>
      <c r="CQ566" s="2"/>
      <c r="DA566" s="2"/>
      <c r="DK566" s="2"/>
    </row>
    <row r="567" spans="3:115" s="80" customFormat="1" x14ac:dyDescent="0.15">
      <c r="C567" s="81"/>
      <c r="G567" s="82"/>
      <c r="H567" s="161"/>
      <c r="Q567" s="2"/>
      <c r="BC567" s="2"/>
      <c r="BM567" s="2"/>
      <c r="BW567" s="2"/>
      <c r="CG567" s="2"/>
      <c r="CQ567" s="2"/>
      <c r="DA567" s="2"/>
      <c r="DK567" s="2"/>
    </row>
    <row r="568" spans="3:115" s="80" customFormat="1" x14ac:dyDescent="0.15">
      <c r="C568" s="81"/>
      <c r="G568" s="82"/>
      <c r="H568" s="161"/>
      <c r="Q568" s="2"/>
      <c r="BC568" s="2"/>
      <c r="BM568" s="2"/>
      <c r="BW568" s="2"/>
      <c r="CG568" s="2"/>
      <c r="CQ568" s="2"/>
      <c r="DA568" s="2"/>
      <c r="DK568" s="2"/>
    </row>
    <row r="569" spans="3:115" s="80" customFormat="1" x14ac:dyDescent="0.15">
      <c r="C569" s="81"/>
      <c r="G569" s="82"/>
      <c r="H569" s="161"/>
      <c r="Q569" s="2"/>
      <c r="BC569" s="2"/>
      <c r="BM569" s="2"/>
      <c r="BW569" s="2"/>
      <c r="CG569" s="2"/>
      <c r="CQ569" s="2"/>
      <c r="DA569" s="2"/>
      <c r="DK569" s="2"/>
    </row>
    <row r="570" spans="3:115" s="80" customFormat="1" x14ac:dyDescent="0.15">
      <c r="C570" s="81"/>
      <c r="G570" s="82"/>
      <c r="H570" s="161"/>
      <c r="Q570" s="2"/>
      <c r="BC570" s="2"/>
      <c r="BM570" s="2"/>
      <c r="BW570" s="2"/>
      <c r="CG570" s="2"/>
      <c r="CQ570" s="2"/>
      <c r="DA570" s="2"/>
      <c r="DK570" s="2"/>
    </row>
    <row r="571" spans="3:115" s="80" customFormat="1" x14ac:dyDescent="0.15">
      <c r="C571" s="81"/>
      <c r="G571" s="82"/>
      <c r="H571" s="161"/>
      <c r="Q571" s="2"/>
      <c r="BC571" s="2"/>
      <c r="BM571" s="2"/>
      <c r="BW571" s="2"/>
      <c r="CG571" s="2"/>
      <c r="CQ571" s="2"/>
      <c r="DA571" s="2"/>
      <c r="DK571" s="2"/>
    </row>
    <row r="572" spans="3:115" s="80" customFormat="1" x14ac:dyDescent="0.15">
      <c r="C572" s="81"/>
      <c r="G572" s="82"/>
      <c r="H572" s="161"/>
      <c r="Q572" s="2"/>
      <c r="BC572" s="2"/>
      <c r="BM572" s="2"/>
      <c r="BW572" s="2"/>
      <c r="CG572" s="2"/>
      <c r="CQ572" s="2"/>
      <c r="DA572" s="2"/>
      <c r="DK572" s="2"/>
    </row>
    <row r="573" spans="3:115" s="80" customFormat="1" x14ac:dyDescent="0.15">
      <c r="C573" s="81"/>
      <c r="G573" s="82"/>
      <c r="H573" s="161"/>
      <c r="Q573" s="2"/>
      <c r="BC573" s="2"/>
      <c r="BM573" s="2"/>
      <c r="BW573" s="2"/>
      <c r="CG573" s="2"/>
      <c r="CQ573" s="2"/>
      <c r="DA573" s="2"/>
      <c r="DK573" s="2"/>
    </row>
    <row r="574" spans="3:115" s="80" customFormat="1" x14ac:dyDescent="0.15">
      <c r="C574" s="81"/>
      <c r="G574" s="82"/>
      <c r="H574" s="161"/>
      <c r="Q574" s="2"/>
      <c r="BC574" s="2"/>
      <c r="BM574" s="2"/>
      <c r="BW574" s="2"/>
      <c r="CG574" s="2"/>
      <c r="CQ574" s="2"/>
      <c r="DA574" s="2"/>
      <c r="DK574" s="2"/>
    </row>
    <row r="575" spans="3:115" s="80" customFormat="1" x14ac:dyDescent="0.15">
      <c r="C575" s="81"/>
      <c r="G575" s="82"/>
      <c r="H575" s="161"/>
      <c r="Q575" s="2"/>
      <c r="BC575" s="2"/>
      <c r="BM575" s="2"/>
      <c r="BW575" s="2"/>
      <c r="CG575" s="2"/>
      <c r="CQ575" s="2"/>
      <c r="DA575" s="2"/>
      <c r="DK575" s="2"/>
    </row>
    <row r="576" spans="3:115" s="80" customFormat="1" x14ac:dyDescent="0.15">
      <c r="C576" s="81"/>
      <c r="G576" s="82"/>
      <c r="H576" s="161"/>
      <c r="Q576" s="2"/>
      <c r="BC576" s="2"/>
      <c r="BM576" s="2"/>
      <c r="BW576" s="2"/>
      <c r="CG576" s="2"/>
      <c r="CQ576" s="2"/>
      <c r="DA576" s="2"/>
      <c r="DK576" s="2"/>
    </row>
    <row r="577" spans="3:115" s="80" customFormat="1" x14ac:dyDescent="0.15">
      <c r="C577" s="81"/>
      <c r="G577" s="82"/>
      <c r="H577" s="161"/>
      <c r="Q577" s="2"/>
      <c r="BC577" s="2"/>
      <c r="BM577" s="2"/>
      <c r="BW577" s="2"/>
      <c r="CG577" s="2"/>
      <c r="CQ577" s="2"/>
      <c r="DA577" s="2"/>
      <c r="DK577" s="2"/>
    </row>
    <row r="578" spans="3:115" s="80" customFormat="1" x14ac:dyDescent="0.15">
      <c r="C578" s="81"/>
      <c r="G578" s="82"/>
      <c r="H578" s="161"/>
      <c r="Q578" s="2"/>
      <c r="BC578" s="2"/>
      <c r="BM578" s="2"/>
      <c r="BW578" s="2"/>
      <c r="CG578" s="2"/>
      <c r="CQ578" s="2"/>
      <c r="DA578" s="2"/>
      <c r="DK578" s="2"/>
    </row>
    <row r="579" spans="3:115" s="80" customFormat="1" x14ac:dyDescent="0.15">
      <c r="C579" s="81"/>
      <c r="G579" s="82"/>
      <c r="H579" s="161"/>
      <c r="Q579" s="2"/>
      <c r="BC579" s="2"/>
      <c r="BM579" s="2"/>
      <c r="BW579" s="2"/>
      <c r="CG579" s="2"/>
      <c r="CQ579" s="2"/>
      <c r="DA579" s="2"/>
      <c r="DK579" s="2"/>
    </row>
    <row r="580" spans="3:115" s="80" customFormat="1" x14ac:dyDescent="0.15">
      <c r="C580" s="81"/>
      <c r="G580" s="82"/>
      <c r="H580" s="161"/>
      <c r="Q580" s="2"/>
      <c r="BC580" s="2"/>
      <c r="BM580" s="2"/>
      <c r="BW580" s="2"/>
      <c r="CG580" s="2"/>
      <c r="CQ580" s="2"/>
      <c r="DA580" s="2"/>
      <c r="DK580" s="2"/>
    </row>
    <row r="581" spans="3:115" s="80" customFormat="1" x14ac:dyDescent="0.15">
      <c r="C581" s="81"/>
      <c r="G581" s="82"/>
      <c r="H581" s="161"/>
      <c r="Q581" s="2"/>
      <c r="BC581" s="2"/>
      <c r="BM581" s="2"/>
      <c r="BW581" s="2"/>
      <c r="CG581" s="2"/>
      <c r="CQ581" s="2"/>
      <c r="DA581" s="2"/>
      <c r="DK581" s="2"/>
    </row>
    <row r="582" spans="3:115" s="80" customFormat="1" x14ac:dyDescent="0.15">
      <c r="C582" s="81"/>
      <c r="G582" s="82"/>
      <c r="H582" s="161"/>
      <c r="Q582" s="2"/>
      <c r="BC582" s="2"/>
      <c r="BM582" s="2"/>
      <c r="BW582" s="2"/>
      <c r="CG582" s="2"/>
      <c r="CQ582" s="2"/>
      <c r="DA582" s="2"/>
      <c r="DK582" s="2"/>
    </row>
    <row r="583" spans="3:115" s="80" customFormat="1" x14ac:dyDescent="0.15">
      <c r="C583" s="81"/>
      <c r="G583" s="82"/>
      <c r="H583" s="161"/>
      <c r="Q583" s="2"/>
      <c r="BC583" s="2"/>
      <c r="BM583" s="2"/>
      <c r="BW583" s="2"/>
      <c r="CG583" s="2"/>
      <c r="CQ583" s="2"/>
      <c r="DA583" s="2"/>
      <c r="DK583" s="2"/>
    </row>
    <row r="584" spans="3:115" s="80" customFormat="1" x14ac:dyDescent="0.15">
      <c r="C584" s="81"/>
      <c r="G584" s="82"/>
      <c r="H584" s="161"/>
      <c r="Q584" s="2"/>
      <c r="BC584" s="2"/>
      <c r="BM584" s="2"/>
      <c r="BW584" s="2"/>
      <c r="CG584" s="2"/>
      <c r="CQ584" s="2"/>
      <c r="DA584" s="2"/>
      <c r="DK584" s="2"/>
    </row>
    <row r="585" spans="3:115" s="80" customFormat="1" x14ac:dyDescent="0.15">
      <c r="C585" s="81"/>
      <c r="G585" s="82"/>
      <c r="H585" s="161"/>
      <c r="Q585" s="2"/>
      <c r="BC585" s="2"/>
      <c r="BM585" s="2"/>
      <c r="BW585" s="2"/>
      <c r="CG585" s="2"/>
      <c r="CQ585" s="2"/>
      <c r="DA585" s="2"/>
      <c r="DK585" s="2"/>
    </row>
    <row r="586" spans="3:115" s="80" customFormat="1" x14ac:dyDescent="0.15">
      <c r="C586" s="81"/>
      <c r="G586" s="82"/>
      <c r="H586" s="161"/>
      <c r="Q586" s="2"/>
      <c r="BC586" s="2"/>
      <c r="BM586" s="2"/>
      <c r="BW586" s="2"/>
      <c r="CG586" s="2"/>
      <c r="CQ586" s="2"/>
      <c r="DA586" s="2"/>
      <c r="DK586" s="2"/>
    </row>
    <row r="587" spans="3:115" s="80" customFormat="1" x14ac:dyDescent="0.15">
      <c r="C587" s="81"/>
      <c r="G587" s="82"/>
      <c r="H587" s="161"/>
      <c r="Q587" s="2"/>
      <c r="BC587" s="2"/>
      <c r="BM587" s="2"/>
      <c r="BW587" s="2"/>
      <c r="CG587" s="2"/>
      <c r="CQ587" s="2"/>
      <c r="DA587" s="2"/>
      <c r="DK587" s="2"/>
    </row>
    <row r="588" spans="3:115" s="80" customFormat="1" x14ac:dyDescent="0.15">
      <c r="C588" s="81"/>
      <c r="G588" s="82"/>
      <c r="H588" s="161"/>
      <c r="Q588" s="2"/>
      <c r="BC588" s="2"/>
      <c r="BM588" s="2"/>
      <c r="BW588" s="2"/>
      <c r="CG588" s="2"/>
      <c r="CQ588" s="2"/>
      <c r="DA588" s="2"/>
      <c r="DK588" s="2"/>
    </row>
    <row r="589" spans="3:115" s="80" customFormat="1" x14ac:dyDescent="0.15">
      <c r="C589" s="81"/>
      <c r="G589" s="82"/>
      <c r="H589" s="161"/>
      <c r="Q589" s="2"/>
      <c r="BC589" s="2"/>
      <c r="BM589" s="2"/>
      <c r="BW589" s="2"/>
      <c r="CG589" s="2"/>
      <c r="CQ589" s="2"/>
      <c r="DA589" s="2"/>
      <c r="DK589" s="2"/>
    </row>
    <row r="590" spans="3:115" s="80" customFormat="1" x14ac:dyDescent="0.15">
      <c r="C590" s="81"/>
      <c r="G590" s="82"/>
      <c r="H590" s="161"/>
      <c r="Q590" s="2"/>
      <c r="BC590" s="2"/>
      <c r="BM590" s="2"/>
      <c r="BW590" s="2"/>
      <c r="CG590" s="2"/>
      <c r="CQ590" s="2"/>
      <c r="DA590" s="2"/>
      <c r="DK590" s="2"/>
    </row>
    <row r="591" spans="3:115" s="80" customFormat="1" x14ac:dyDescent="0.15">
      <c r="C591" s="81"/>
      <c r="G591" s="82"/>
      <c r="H591" s="161"/>
      <c r="Q591" s="2"/>
      <c r="BC591" s="2"/>
      <c r="BM591" s="2"/>
      <c r="BW591" s="2"/>
      <c r="CG591" s="2"/>
      <c r="CQ591" s="2"/>
      <c r="DA591" s="2"/>
      <c r="DK591" s="2"/>
    </row>
    <row r="592" spans="3:115" s="80" customFormat="1" x14ac:dyDescent="0.15">
      <c r="C592" s="81"/>
      <c r="G592" s="82"/>
      <c r="H592" s="161"/>
      <c r="Q592" s="2"/>
      <c r="BC592" s="2"/>
      <c r="BM592" s="2"/>
      <c r="BW592" s="2"/>
      <c r="CG592" s="2"/>
      <c r="CQ592" s="2"/>
      <c r="DA592" s="2"/>
      <c r="DK592" s="2"/>
    </row>
    <row r="593" spans="3:115" s="80" customFormat="1" x14ac:dyDescent="0.15">
      <c r="C593" s="81"/>
      <c r="G593" s="82"/>
      <c r="H593" s="161"/>
      <c r="Q593" s="2"/>
      <c r="BC593" s="2"/>
      <c r="BM593" s="2"/>
      <c r="BW593" s="2"/>
      <c r="CG593" s="2"/>
      <c r="CQ593" s="2"/>
      <c r="DA593" s="2"/>
      <c r="DK593" s="2"/>
    </row>
    <row r="594" spans="3:115" s="80" customFormat="1" x14ac:dyDescent="0.15">
      <c r="C594" s="81"/>
      <c r="G594" s="82"/>
      <c r="H594" s="161"/>
      <c r="Q594" s="2"/>
      <c r="BC594" s="2"/>
      <c r="BM594" s="2"/>
      <c r="BW594" s="2"/>
      <c r="CG594" s="2"/>
      <c r="CQ594" s="2"/>
      <c r="DA594" s="2"/>
      <c r="DK594" s="2"/>
    </row>
    <row r="595" spans="3:115" s="80" customFormat="1" x14ac:dyDescent="0.15">
      <c r="C595" s="81"/>
      <c r="G595" s="82"/>
      <c r="H595" s="161"/>
      <c r="Q595" s="2"/>
      <c r="BC595" s="2"/>
      <c r="BM595" s="2"/>
      <c r="BW595" s="2"/>
      <c r="CG595" s="2"/>
      <c r="CQ595" s="2"/>
      <c r="DA595" s="2"/>
      <c r="DK595" s="2"/>
    </row>
    <row r="596" spans="3:115" s="80" customFormat="1" x14ac:dyDescent="0.15">
      <c r="C596" s="81"/>
      <c r="G596" s="82"/>
      <c r="H596" s="161"/>
      <c r="Q596" s="2"/>
      <c r="BC596" s="2"/>
      <c r="BM596" s="2"/>
      <c r="BW596" s="2"/>
      <c r="CG596" s="2"/>
      <c r="CQ596" s="2"/>
      <c r="DA596" s="2"/>
      <c r="DK596" s="2"/>
    </row>
    <row r="597" spans="3:115" s="80" customFormat="1" x14ac:dyDescent="0.15">
      <c r="C597" s="81"/>
      <c r="G597" s="82"/>
      <c r="H597" s="161"/>
      <c r="Q597" s="2"/>
      <c r="BC597" s="2"/>
      <c r="BM597" s="2"/>
      <c r="BW597" s="2"/>
      <c r="CG597" s="2"/>
      <c r="CQ597" s="2"/>
      <c r="DA597" s="2"/>
      <c r="DK597" s="2"/>
    </row>
    <row r="598" spans="3:115" s="80" customFormat="1" x14ac:dyDescent="0.15">
      <c r="C598" s="81"/>
      <c r="G598" s="82"/>
      <c r="H598" s="161"/>
      <c r="Q598" s="2"/>
      <c r="BC598" s="2"/>
      <c r="BM598" s="2"/>
      <c r="BW598" s="2"/>
      <c r="CG598" s="2"/>
      <c r="CQ598" s="2"/>
      <c r="DA598" s="2"/>
      <c r="DK598" s="2"/>
    </row>
    <row r="599" spans="3:115" s="80" customFormat="1" x14ac:dyDescent="0.15">
      <c r="C599" s="81"/>
      <c r="G599" s="82"/>
      <c r="H599" s="161"/>
      <c r="Q599" s="2"/>
      <c r="BC599" s="2"/>
      <c r="BM599" s="2"/>
      <c r="BW599" s="2"/>
      <c r="CG599" s="2"/>
      <c r="CQ599" s="2"/>
      <c r="DA599" s="2"/>
      <c r="DK599" s="2"/>
    </row>
    <row r="600" spans="3:115" s="80" customFormat="1" x14ac:dyDescent="0.15">
      <c r="C600" s="81"/>
      <c r="G600" s="82"/>
      <c r="H600" s="161"/>
      <c r="Q600" s="2"/>
      <c r="BC600" s="2"/>
      <c r="BM600" s="2"/>
      <c r="BW600" s="2"/>
      <c r="CG600" s="2"/>
      <c r="CQ600" s="2"/>
      <c r="DA600" s="2"/>
      <c r="DK600" s="2"/>
    </row>
    <row r="601" spans="3:115" s="80" customFormat="1" x14ac:dyDescent="0.15">
      <c r="C601" s="81"/>
      <c r="G601" s="82"/>
      <c r="H601" s="161"/>
      <c r="Q601" s="2"/>
      <c r="BC601" s="2"/>
      <c r="BM601" s="2"/>
      <c r="BW601" s="2"/>
      <c r="CG601" s="2"/>
      <c r="CQ601" s="2"/>
      <c r="DA601" s="2"/>
      <c r="DK601" s="2"/>
    </row>
    <row r="602" spans="3:115" s="80" customFormat="1" x14ac:dyDescent="0.15">
      <c r="C602" s="81"/>
      <c r="G602" s="82"/>
      <c r="H602" s="161"/>
      <c r="Q602" s="2"/>
      <c r="BC602" s="2"/>
      <c r="BM602" s="2"/>
      <c r="BW602" s="2"/>
      <c r="CG602" s="2"/>
      <c r="CQ602" s="2"/>
      <c r="DA602" s="2"/>
      <c r="DK602" s="2"/>
    </row>
    <row r="603" spans="3:115" s="80" customFormat="1" x14ac:dyDescent="0.15">
      <c r="C603" s="81"/>
      <c r="G603" s="82"/>
      <c r="H603" s="161"/>
      <c r="Q603" s="2"/>
      <c r="BC603" s="2"/>
      <c r="BM603" s="2"/>
      <c r="BW603" s="2"/>
      <c r="CG603" s="2"/>
      <c r="CQ603" s="2"/>
      <c r="DA603" s="2"/>
      <c r="DK603" s="2"/>
    </row>
    <row r="604" spans="3:115" s="80" customFormat="1" x14ac:dyDescent="0.15">
      <c r="C604" s="81"/>
      <c r="G604" s="82"/>
      <c r="H604" s="161"/>
      <c r="Q604" s="2"/>
      <c r="BC604" s="2"/>
      <c r="BM604" s="2"/>
      <c r="BW604" s="2"/>
      <c r="CG604" s="2"/>
      <c r="CQ604" s="2"/>
      <c r="DA604" s="2"/>
      <c r="DK604" s="2"/>
    </row>
    <row r="605" spans="3:115" s="80" customFormat="1" x14ac:dyDescent="0.15">
      <c r="C605" s="81"/>
      <c r="G605" s="82"/>
      <c r="H605" s="161"/>
      <c r="Q605" s="2"/>
      <c r="BC605" s="2"/>
      <c r="BM605" s="2"/>
      <c r="BW605" s="2"/>
      <c r="CG605" s="2"/>
      <c r="CQ605" s="2"/>
      <c r="DA605" s="2"/>
      <c r="DK605" s="2"/>
    </row>
    <row r="606" spans="3:115" s="80" customFormat="1" x14ac:dyDescent="0.15">
      <c r="C606" s="81"/>
      <c r="G606" s="82"/>
      <c r="H606" s="161"/>
      <c r="Q606" s="2"/>
      <c r="BC606" s="2"/>
      <c r="BM606" s="2"/>
      <c r="BW606" s="2"/>
      <c r="CG606" s="2"/>
      <c r="CQ606" s="2"/>
      <c r="DA606" s="2"/>
      <c r="DK606" s="2"/>
    </row>
    <row r="607" spans="3:115" s="80" customFormat="1" x14ac:dyDescent="0.15">
      <c r="C607" s="81"/>
      <c r="G607" s="82"/>
      <c r="H607" s="161"/>
      <c r="Q607" s="2"/>
      <c r="BC607" s="2"/>
      <c r="BM607" s="2"/>
      <c r="BW607" s="2"/>
      <c r="CG607" s="2"/>
      <c r="CQ607" s="2"/>
      <c r="DA607" s="2"/>
      <c r="DK607" s="2"/>
    </row>
    <row r="608" spans="3:115" s="80" customFormat="1" x14ac:dyDescent="0.15">
      <c r="C608" s="81"/>
      <c r="G608" s="82"/>
      <c r="H608" s="161"/>
      <c r="Q608" s="2"/>
      <c r="BC608" s="2"/>
      <c r="BM608" s="2"/>
      <c r="BW608" s="2"/>
      <c r="CG608" s="2"/>
      <c r="CQ608" s="2"/>
      <c r="DA608" s="2"/>
      <c r="DK608" s="2"/>
    </row>
    <row r="609" spans="3:115" s="80" customFormat="1" x14ac:dyDescent="0.15">
      <c r="C609" s="81"/>
      <c r="G609" s="82"/>
      <c r="H609" s="161"/>
      <c r="Q609" s="2"/>
      <c r="BC609" s="2"/>
      <c r="BM609" s="2"/>
      <c r="BW609" s="2"/>
      <c r="CG609" s="2"/>
      <c r="CQ609" s="2"/>
      <c r="DA609" s="2"/>
      <c r="DK609" s="2"/>
    </row>
    <row r="610" spans="3:115" s="80" customFormat="1" x14ac:dyDescent="0.15">
      <c r="C610" s="81"/>
      <c r="G610" s="82"/>
      <c r="H610" s="161"/>
      <c r="Q610" s="2"/>
      <c r="BC610" s="2"/>
      <c r="BM610" s="2"/>
      <c r="BW610" s="2"/>
      <c r="CG610" s="2"/>
      <c r="CQ610" s="2"/>
      <c r="DA610" s="2"/>
      <c r="DK610" s="2"/>
    </row>
    <row r="611" spans="3:115" s="80" customFormat="1" x14ac:dyDescent="0.15">
      <c r="C611" s="81"/>
      <c r="G611" s="82"/>
      <c r="H611" s="161"/>
      <c r="Q611" s="2"/>
      <c r="BC611" s="2"/>
      <c r="BM611" s="2"/>
      <c r="BW611" s="2"/>
      <c r="CG611" s="2"/>
      <c r="CQ611" s="2"/>
      <c r="DA611" s="2"/>
      <c r="DK611" s="2"/>
    </row>
    <row r="612" spans="3:115" s="80" customFormat="1" x14ac:dyDescent="0.15">
      <c r="C612" s="81"/>
      <c r="G612" s="82"/>
      <c r="H612" s="161"/>
      <c r="Q612" s="2"/>
      <c r="BC612" s="2"/>
      <c r="BM612" s="2"/>
      <c r="BW612" s="2"/>
      <c r="CG612" s="2"/>
      <c r="CQ612" s="2"/>
      <c r="DA612" s="2"/>
      <c r="DK612" s="2"/>
    </row>
    <row r="613" spans="3:115" s="80" customFormat="1" x14ac:dyDescent="0.15">
      <c r="C613" s="81"/>
      <c r="G613" s="82"/>
      <c r="H613" s="161"/>
      <c r="Q613" s="2"/>
      <c r="BC613" s="2"/>
      <c r="BM613" s="2"/>
      <c r="BW613" s="2"/>
      <c r="CG613" s="2"/>
      <c r="CQ613" s="2"/>
      <c r="DA613" s="2"/>
      <c r="DK613" s="2"/>
    </row>
    <row r="614" spans="3:115" s="80" customFormat="1" x14ac:dyDescent="0.15">
      <c r="C614" s="81"/>
      <c r="G614" s="82"/>
      <c r="H614" s="161"/>
      <c r="Q614" s="2"/>
      <c r="BC614" s="2"/>
      <c r="BM614" s="2"/>
      <c r="BW614" s="2"/>
      <c r="CG614" s="2"/>
      <c r="CQ614" s="2"/>
      <c r="DA614" s="2"/>
      <c r="DK614" s="2"/>
    </row>
    <row r="615" spans="3:115" s="80" customFormat="1" x14ac:dyDescent="0.15">
      <c r="C615" s="81"/>
      <c r="G615" s="82"/>
      <c r="H615" s="161"/>
      <c r="Q615" s="2"/>
      <c r="BC615" s="2"/>
      <c r="BM615" s="2"/>
      <c r="BW615" s="2"/>
      <c r="CG615" s="2"/>
      <c r="CQ615" s="2"/>
      <c r="DA615" s="2"/>
      <c r="DK615" s="2"/>
    </row>
    <row r="616" spans="3:115" s="80" customFormat="1" x14ac:dyDescent="0.15">
      <c r="C616" s="81"/>
      <c r="G616" s="82"/>
      <c r="H616" s="161"/>
      <c r="Q616" s="2"/>
      <c r="BC616" s="2"/>
      <c r="BM616" s="2"/>
      <c r="BW616" s="2"/>
      <c r="CG616" s="2"/>
      <c r="CQ616" s="2"/>
      <c r="DA616" s="2"/>
      <c r="DK616" s="2"/>
    </row>
    <row r="617" spans="3:115" s="80" customFormat="1" x14ac:dyDescent="0.15">
      <c r="C617" s="81"/>
      <c r="G617" s="82"/>
      <c r="H617" s="161"/>
      <c r="Q617" s="2"/>
      <c r="BC617" s="2"/>
      <c r="BM617" s="2"/>
      <c r="BW617" s="2"/>
      <c r="CG617" s="2"/>
      <c r="CQ617" s="2"/>
      <c r="DA617" s="2"/>
      <c r="DK617" s="2"/>
    </row>
    <row r="618" spans="3:115" s="80" customFormat="1" x14ac:dyDescent="0.15">
      <c r="C618" s="81"/>
      <c r="G618" s="82"/>
      <c r="H618" s="161"/>
      <c r="Q618" s="2"/>
      <c r="BC618" s="2"/>
      <c r="BM618" s="2"/>
      <c r="BW618" s="2"/>
      <c r="CG618" s="2"/>
      <c r="CQ618" s="2"/>
      <c r="DA618" s="2"/>
      <c r="DK618" s="2"/>
    </row>
    <row r="619" spans="3:115" s="80" customFormat="1" x14ac:dyDescent="0.15">
      <c r="C619" s="81"/>
      <c r="G619" s="82"/>
      <c r="H619" s="161"/>
      <c r="Q619" s="2"/>
      <c r="BC619" s="2"/>
      <c r="BM619" s="2"/>
      <c r="BW619" s="2"/>
      <c r="CG619" s="2"/>
      <c r="CQ619" s="2"/>
      <c r="DA619" s="2"/>
      <c r="DK619" s="2"/>
    </row>
    <row r="620" spans="3:115" s="80" customFormat="1" x14ac:dyDescent="0.15">
      <c r="C620" s="81"/>
      <c r="G620" s="82"/>
      <c r="H620" s="161"/>
      <c r="Q620" s="2"/>
      <c r="BC620" s="2"/>
      <c r="BM620" s="2"/>
      <c r="BW620" s="2"/>
      <c r="CG620" s="2"/>
      <c r="CQ620" s="2"/>
      <c r="DA620" s="2"/>
      <c r="DK620" s="2"/>
    </row>
    <row r="621" spans="3:115" s="80" customFormat="1" x14ac:dyDescent="0.15">
      <c r="C621" s="81"/>
      <c r="G621" s="82"/>
      <c r="H621" s="161"/>
      <c r="Q621" s="2"/>
      <c r="BC621" s="2"/>
      <c r="BM621" s="2"/>
      <c r="BW621" s="2"/>
      <c r="CG621" s="2"/>
      <c r="CQ621" s="2"/>
      <c r="DA621" s="2"/>
      <c r="DK621" s="2"/>
    </row>
    <row r="622" spans="3:115" s="80" customFormat="1" x14ac:dyDescent="0.15">
      <c r="C622" s="81"/>
      <c r="G622" s="82"/>
      <c r="H622" s="161"/>
      <c r="Q622" s="2"/>
      <c r="BC622" s="2"/>
      <c r="BM622" s="2"/>
      <c r="BW622" s="2"/>
      <c r="CG622" s="2"/>
      <c r="CQ622" s="2"/>
      <c r="DA622" s="2"/>
      <c r="DK622" s="2"/>
    </row>
    <row r="623" spans="3:115" s="80" customFormat="1" x14ac:dyDescent="0.15">
      <c r="C623" s="81"/>
      <c r="G623" s="82"/>
      <c r="H623" s="161"/>
      <c r="Q623" s="2"/>
      <c r="BC623" s="2"/>
      <c r="BM623" s="2"/>
      <c r="BW623" s="2"/>
      <c r="CG623" s="2"/>
      <c r="CQ623" s="2"/>
      <c r="DA623" s="2"/>
      <c r="DK623" s="2"/>
    </row>
    <row r="624" spans="3:115" s="80" customFormat="1" x14ac:dyDescent="0.15">
      <c r="C624" s="81"/>
      <c r="G624" s="82"/>
      <c r="H624" s="161"/>
      <c r="Q624" s="2"/>
      <c r="BC624" s="2"/>
      <c r="BM624" s="2"/>
      <c r="BW624" s="2"/>
      <c r="CG624" s="2"/>
      <c r="CQ624" s="2"/>
      <c r="DA624" s="2"/>
      <c r="DK624" s="2"/>
    </row>
    <row r="625" spans="3:115" s="80" customFormat="1" x14ac:dyDescent="0.15">
      <c r="C625" s="81"/>
      <c r="G625" s="82"/>
      <c r="H625" s="161"/>
      <c r="Q625" s="2"/>
      <c r="BC625" s="2"/>
      <c r="BM625" s="2"/>
      <c r="BW625" s="2"/>
      <c r="CG625" s="2"/>
      <c r="CQ625" s="2"/>
      <c r="DA625" s="2"/>
      <c r="DK625" s="2"/>
    </row>
    <row r="626" spans="3:115" s="80" customFormat="1" x14ac:dyDescent="0.15">
      <c r="C626" s="81"/>
      <c r="G626" s="82"/>
      <c r="H626" s="161"/>
      <c r="Q626" s="2"/>
      <c r="BC626" s="2"/>
      <c r="BM626" s="2"/>
      <c r="BW626" s="2"/>
      <c r="CG626" s="2"/>
      <c r="CQ626" s="2"/>
      <c r="DA626" s="2"/>
      <c r="DK626" s="2"/>
    </row>
    <row r="627" spans="3:115" s="80" customFormat="1" x14ac:dyDescent="0.15">
      <c r="C627" s="81"/>
      <c r="G627" s="82"/>
      <c r="H627" s="161"/>
      <c r="Q627" s="2"/>
      <c r="BC627" s="2"/>
      <c r="BM627" s="2"/>
      <c r="BW627" s="2"/>
      <c r="CG627" s="2"/>
      <c r="CQ627" s="2"/>
      <c r="DA627" s="2"/>
      <c r="DK627" s="2"/>
    </row>
    <row r="628" spans="3:115" s="80" customFormat="1" x14ac:dyDescent="0.15">
      <c r="C628" s="81"/>
      <c r="G628" s="82"/>
      <c r="H628" s="161"/>
      <c r="Q628" s="2"/>
      <c r="BC628" s="2"/>
      <c r="BM628" s="2"/>
      <c r="BW628" s="2"/>
      <c r="CG628" s="2"/>
      <c r="CQ628" s="2"/>
      <c r="DA628" s="2"/>
      <c r="DK628" s="2"/>
    </row>
    <row r="629" spans="3:115" s="80" customFormat="1" x14ac:dyDescent="0.15">
      <c r="C629" s="81"/>
      <c r="G629" s="82"/>
      <c r="H629" s="161"/>
      <c r="Q629" s="2"/>
      <c r="BC629" s="2"/>
      <c r="BM629" s="2"/>
      <c r="BW629" s="2"/>
      <c r="CG629" s="2"/>
      <c r="CQ629" s="2"/>
      <c r="DA629" s="2"/>
      <c r="DK629" s="2"/>
    </row>
    <row r="630" spans="3:115" s="80" customFormat="1" x14ac:dyDescent="0.15">
      <c r="C630" s="81"/>
      <c r="G630" s="82"/>
      <c r="H630" s="161"/>
      <c r="Q630" s="2"/>
      <c r="BC630" s="2"/>
      <c r="BM630" s="2"/>
      <c r="BW630" s="2"/>
      <c r="CG630" s="2"/>
      <c r="CQ630" s="2"/>
      <c r="DA630" s="2"/>
      <c r="DK630" s="2"/>
    </row>
    <row r="631" spans="3:115" s="80" customFormat="1" x14ac:dyDescent="0.15">
      <c r="C631" s="81"/>
      <c r="G631" s="82"/>
      <c r="H631" s="161"/>
      <c r="Q631" s="2"/>
      <c r="BC631" s="2"/>
      <c r="BM631" s="2"/>
      <c r="BW631" s="2"/>
      <c r="CG631" s="2"/>
      <c r="CQ631" s="2"/>
      <c r="DA631" s="2"/>
      <c r="DK631" s="2"/>
    </row>
    <row r="632" spans="3:115" s="80" customFormat="1" x14ac:dyDescent="0.15">
      <c r="C632" s="81"/>
      <c r="G632" s="82"/>
      <c r="H632" s="161"/>
      <c r="Q632" s="2"/>
      <c r="BC632" s="2"/>
      <c r="BM632" s="2"/>
      <c r="BW632" s="2"/>
      <c r="CG632" s="2"/>
      <c r="CQ632" s="2"/>
      <c r="DA632" s="2"/>
      <c r="DK632" s="2"/>
    </row>
    <row r="633" spans="3:115" s="80" customFormat="1" x14ac:dyDescent="0.15">
      <c r="C633" s="81"/>
      <c r="G633" s="82"/>
      <c r="H633" s="161"/>
      <c r="Q633" s="2"/>
      <c r="BC633" s="2"/>
      <c r="BM633" s="2"/>
      <c r="BW633" s="2"/>
      <c r="CG633" s="2"/>
      <c r="CQ633" s="2"/>
      <c r="DA633" s="2"/>
      <c r="DK633" s="2"/>
    </row>
    <row r="634" spans="3:115" s="80" customFormat="1" x14ac:dyDescent="0.15">
      <c r="C634" s="81"/>
      <c r="G634" s="82"/>
      <c r="H634" s="161"/>
      <c r="Q634" s="2"/>
      <c r="BC634" s="2"/>
      <c r="BM634" s="2"/>
      <c r="BW634" s="2"/>
      <c r="CG634" s="2"/>
      <c r="CQ634" s="2"/>
      <c r="DA634" s="2"/>
      <c r="DK634" s="2"/>
    </row>
    <row r="635" spans="3:115" s="80" customFormat="1" x14ac:dyDescent="0.15">
      <c r="C635" s="81"/>
      <c r="G635" s="82"/>
      <c r="H635" s="161"/>
      <c r="Q635" s="2"/>
      <c r="BC635" s="2"/>
      <c r="BM635" s="2"/>
      <c r="BW635" s="2"/>
      <c r="CG635" s="2"/>
      <c r="CQ635" s="2"/>
      <c r="DA635" s="2"/>
      <c r="DK635" s="2"/>
    </row>
    <row r="636" spans="3:115" s="80" customFormat="1" x14ac:dyDescent="0.15">
      <c r="C636" s="81"/>
      <c r="G636" s="82"/>
      <c r="H636" s="161"/>
      <c r="Q636" s="2"/>
      <c r="BC636" s="2"/>
      <c r="BM636" s="2"/>
      <c r="BW636" s="2"/>
      <c r="CG636" s="2"/>
      <c r="CQ636" s="2"/>
      <c r="DA636" s="2"/>
      <c r="DK636" s="2"/>
    </row>
    <row r="637" spans="3:115" s="80" customFormat="1" x14ac:dyDescent="0.15">
      <c r="C637" s="81"/>
      <c r="G637" s="82"/>
      <c r="H637" s="161"/>
      <c r="Q637" s="2"/>
      <c r="BC637" s="2"/>
      <c r="BM637" s="2"/>
      <c r="BW637" s="2"/>
      <c r="CG637" s="2"/>
      <c r="CQ637" s="2"/>
      <c r="DA637" s="2"/>
      <c r="DK637" s="2"/>
    </row>
    <row r="638" spans="3:115" s="80" customFormat="1" x14ac:dyDescent="0.15">
      <c r="C638" s="81"/>
      <c r="G638" s="82"/>
      <c r="H638" s="161"/>
      <c r="Q638" s="2"/>
      <c r="BC638" s="2"/>
      <c r="BM638" s="2"/>
      <c r="BW638" s="2"/>
      <c r="CG638" s="2"/>
      <c r="CQ638" s="2"/>
      <c r="DA638" s="2"/>
      <c r="DK638" s="2"/>
    </row>
    <row r="639" spans="3:115" s="80" customFormat="1" x14ac:dyDescent="0.15">
      <c r="C639" s="81"/>
      <c r="G639" s="82"/>
      <c r="H639" s="161"/>
      <c r="Q639" s="2"/>
      <c r="BC639" s="2"/>
      <c r="BM639" s="2"/>
      <c r="BW639" s="2"/>
      <c r="CG639" s="2"/>
      <c r="CQ639" s="2"/>
      <c r="DA639" s="2"/>
      <c r="DK639" s="2"/>
    </row>
    <row r="640" spans="3:115" s="80" customFormat="1" x14ac:dyDescent="0.15">
      <c r="C640" s="81"/>
      <c r="G640" s="82"/>
      <c r="H640" s="161"/>
      <c r="Q640" s="2"/>
      <c r="BC640" s="2"/>
      <c r="BM640" s="2"/>
      <c r="BW640" s="2"/>
      <c r="CG640" s="2"/>
      <c r="CQ640" s="2"/>
      <c r="DA640" s="2"/>
      <c r="DK640" s="2"/>
    </row>
    <row r="641" spans="3:115" s="80" customFormat="1" x14ac:dyDescent="0.15">
      <c r="C641" s="81"/>
      <c r="G641" s="82"/>
      <c r="H641" s="161"/>
      <c r="Q641" s="2"/>
      <c r="BC641" s="2"/>
      <c r="BM641" s="2"/>
      <c r="BW641" s="2"/>
      <c r="CG641" s="2"/>
      <c r="CQ641" s="2"/>
      <c r="DA641" s="2"/>
      <c r="DK641" s="2"/>
    </row>
    <row r="642" spans="3:115" s="80" customFormat="1" x14ac:dyDescent="0.15">
      <c r="C642" s="81"/>
      <c r="G642" s="82"/>
      <c r="H642" s="161"/>
      <c r="Q642" s="2"/>
      <c r="BC642" s="2"/>
      <c r="BM642" s="2"/>
      <c r="BW642" s="2"/>
      <c r="CG642" s="2"/>
      <c r="CQ642" s="2"/>
      <c r="DA642" s="2"/>
      <c r="DK642" s="2"/>
    </row>
    <row r="643" spans="3:115" s="80" customFormat="1" x14ac:dyDescent="0.15">
      <c r="C643" s="81"/>
      <c r="G643" s="82"/>
      <c r="H643" s="161"/>
      <c r="Q643" s="2"/>
      <c r="BC643" s="2"/>
      <c r="BM643" s="2"/>
      <c r="BW643" s="2"/>
      <c r="CG643" s="2"/>
      <c r="CQ643" s="2"/>
      <c r="DA643" s="2"/>
      <c r="DK643" s="2"/>
    </row>
    <row r="644" spans="3:115" s="80" customFormat="1" x14ac:dyDescent="0.15">
      <c r="C644" s="81"/>
      <c r="G644" s="82"/>
      <c r="H644" s="161"/>
      <c r="Q644" s="2"/>
      <c r="BC644" s="2"/>
      <c r="BM644" s="2"/>
      <c r="BW644" s="2"/>
      <c r="CG644" s="2"/>
      <c r="CQ644" s="2"/>
      <c r="DA644" s="2"/>
      <c r="DK644" s="2"/>
    </row>
    <row r="645" spans="3:115" s="80" customFormat="1" x14ac:dyDescent="0.15">
      <c r="C645" s="81"/>
      <c r="G645" s="82"/>
      <c r="H645" s="161"/>
      <c r="Q645" s="2"/>
      <c r="BC645" s="2"/>
      <c r="BM645" s="2"/>
      <c r="BW645" s="2"/>
      <c r="CG645" s="2"/>
      <c r="CQ645" s="2"/>
      <c r="DA645" s="2"/>
      <c r="DK645" s="2"/>
    </row>
    <row r="646" spans="3:115" s="80" customFormat="1" x14ac:dyDescent="0.15">
      <c r="C646" s="81"/>
      <c r="G646" s="82"/>
      <c r="H646" s="161"/>
      <c r="Q646" s="2"/>
      <c r="BC646" s="2"/>
      <c r="BM646" s="2"/>
      <c r="BW646" s="2"/>
      <c r="CG646" s="2"/>
      <c r="CQ646" s="2"/>
      <c r="DA646" s="2"/>
      <c r="DK646" s="2"/>
    </row>
    <row r="647" spans="3:115" s="80" customFormat="1" x14ac:dyDescent="0.15">
      <c r="C647" s="81"/>
      <c r="G647" s="82"/>
      <c r="H647" s="161"/>
      <c r="Q647" s="2"/>
      <c r="BC647" s="2"/>
      <c r="BM647" s="2"/>
      <c r="BW647" s="2"/>
      <c r="CG647" s="2"/>
      <c r="CQ647" s="2"/>
      <c r="DA647" s="2"/>
      <c r="DK647" s="2"/>
    </row>
    <row r="648" spans="3:115" s="80" customFormat="1" x14ac:dyDescent="0.15">
      <c r="C648" s="81"/>
      <c r="G648" s="82"/>
      <c r="H648" s="161"/>
      <c r="Q648" s="2"/>
      <c r="BC648" s="2"/>
      <c r="BM648" s="2"/>
      <c r="BW648" s="2"/>
      <c r="CG648" s="2"/>
      <c r="CQ648" s="2"/>
      <c r="DA648" s="2"/>
      <c r="DK648" s="2"/>
    </row>
    <row r="649" spans="3:115" s="80" customFormat="1" x14ac:dyDescent="0.15">
      <c r="C649" s="81"/>
      <c r="G649" s="82"/>
      <c r="H649" s="161"/>
      <c r="Q649" s="2"/>
      <c r="BC649" s="2"/>
      <c r="BM649" s="2"/>
      <c r="BW649" s="2"/>
      <c r="CG649" s="2"/>
      <c r="CQ649" s="2"/>
      <c r="DA649" s="2"/>
      <c r="DK649" s="2"/>
    </row>
    <row r="650" spans="3:115" s="80" customFormat="1" x14ac:dyDescent="0.15">
      <c r="C650" s="81"/>
      <c r="G650" s="82"/>
      <c r="H650" s="161"/>
      <c r="Q650" s="2"/>
      <c r="BC650" s="2"/>
      <c r="BM650" s="2"/>
      <c r="BW650" s="2"/>
      <c r="CG650" s="2"/>
      <c r="CQ650" s="2"/>
      <c r="DA650" s="2"/>
      <c r="DK650" s="2"/>
    </row>
    <row r="651" spans="3:115" s="80" customFormat="1" x14ac:dyDescent="0.15">
      <c r="C651" s="81"/>
      <c r="G651" s="82"/>
      <c r="H651" s="161"/>
      <c r="Q651" s="2"/>
      <c r="BC651" s="2"/>
      <c r="BM651" s="2"/>
      <c r="BW651" s="2"/>
      <c r="CG651" s="2"/>
      <c r="CQ651" s="2"/>
      <c r="DA651" s="2"/>
      <c r="DK651" s="2"/>
    </row>
    <row r="652" spans="3:115" s="80" customFormat="1" x14ac:dyDescent="0.15">
      <c r="C652" s="81"/>
      <c r="G652" s="82"/>
      <c r="H652" s="161"/>
      <c r="Q652" s="2"/>
      <c r="BC652" s="2"/>
      <c r="BM652" s="2"/>
      <c r="BW652" s="2"/>
      <c r="CG652" s="2"/>
      <c r="CQ652" s="2"/>
      <c r="DA652" s="2"/>
      <c r="DK652" s="2"/>
    </row>
    <row r="653" spans="3:115" s="80" customFormat="1" x14ac:dyDescent="0.15">
      <c r="C653" s="81"/>
      <c r="G653" s="82"/>
      <c r="H653" s="161"/>
      <c r="Q653" s="2"/>
      <c r="BC653" s="2"/>
      <c r="BM653" s="2"/>
      <c r="BW653" s="2"/>
      <c r="CG653" s="2"/>
      <c r="CQ653" s="2"/>
      <c r="DA653" s="2"/>
      <c r="DK653" s="2"/>
    </row>
    <row r="654" spans="3:115" s="80" customFormat="1" x14ac:dyDescent="0.15">
      <c r="C654" s="81"/>
      <c r="G654" s="82"/>
      <c r="H654" s="161"/>
      <c r="Q654" s="2"/>
      <c r="BC654" s="2"/>
      <c r="BM654" s="2"/>
      <c r="BW654" s="2"/>
      <c r="CG654" s="2"/>
      <c r="CQ654" s="2"/>
      <c r="DA654" s="2"/>
      <c r="DK654" s="2"/>
    </row>
    <row r="655" spans="3:115" s="80" customFormat="1" x14ac:dyDescent="0.15">
      <c r="C655" s="81"/>
      <c r="G655" s="82"/>
      <c r="H655" s="161"/>
      <c r="Q655" s="2"/>
      <c r="BC655" s="2"/>
      <c r="BM655" s="2"/>
      <c r="BW655" s="2"/>
      <c r="CG655" s="2"/>
      <c r="CQ655" s="2"/>
      <c r="DA655" s="2"/>
      <c r="DK655" s="2"/>
    </row>
    <row r="656" spans="3:115" s="80" customFormat="1" x14ac:dyDescent="0.15">
      <c r="C656" s="81"/>
      <c r="G656" s="82"/>
      <c r="H656" s="161"/>
      <c r="Q656" s="2"/>
      <c r="BC656" s="2"/>
      <c r="BM656" s="2"/>
      <c r="BW656" s="2"/>
      <c r="CG656" s="2"/>
      <c r="CQ656" s="2"/>
      <c r="DA656" s="2"/>
      <c r="DK656" s="2"/>
    </row>
    <row r="657" spans="3:115" s="80" customFormat="1" x14ac:dyDescent="0.15">
      <c r="C657" s="81"/>
      <c r="G657" s="82"/>
      <c r="H657" s="161"/>
      <c r="Q657" s="2"/>
      <c r="BC657" s="2"/>
      <c r="BM657" s="2"/>
      <c r="BW657" s="2"/>
      <c r="CG657" s="2"/>
      <c r="CQ657" s="2"/>
      <c r="DA657" s="2"/>
      <c r="DK657" s="2"/>
    </row>
    <row r="658" spans="3:115" s="80" customFormat="1" x14ac:dyDescent="0.15">
      <c r="C658" s="81"/>
      <c r="G658" s="82"/>
      <c r="H658" s="161"/>
      <c r="Q658" s="2"/>
      <c r="BC658" s="2"/>
      <c r="BM658" s="2"/>
      <c r="BW658" s="2"/>
      <c r="CG658" s="2"/>
      <c r="CQ658" s="2"/>
      <c r="DA658" s="2"/>
      <c r="DK658" s="2"/>
    </row>
    <row r="659" spans="3:115" s="80" customFormat="1" x14ac:dyDescent="0.15">
      <c r="C659" s="81"/>
      <c r="G659" s="82"/>
      <c r="H659" s="161"/>
      <c r="Q659" s="2"/>
      <c r="BC659" s="2"/>
      <c r="BM659" s="2"/>
      <c r="BW659" s="2"/>
      <c r="CG659" s="2"/>
      <c r="CQ659" s="2"/>
      <c r="DA659" s="2"/>
      <c r="DK659" s="2"/>
    </row>
    <row r="660" spans="3:115" s="80" customFormat="1" x14ac:dyDescent="0.15">
      <c r="C660" s="81"/>
      <c r="G660" s="82"/>
      <c r="H660" s="161"/>
      <c r="Q660" s="2"/>
      <c r="BC660" s="2"/>
      <c r="BM660" s="2"/>
      <c r="BW660" s="2"/>
      <c r="CG660" s="2"/>
      <c r="CQ660" s="2"/>
      <c r="DA660" s="2"/>
      <c r="DK660" s="2"/>
    </row>
    <row r="661" spans="3:115" s="80" customFormat="1" x14ac:dyDescent="0.15">
      <c r="C661" s="81"/>
      <c r="G661" s="82"/>
      <c r="H661" s="161"/>
      <c r="Q661" s="2"/>
      <c r="BC661" s="2"/>
      <c r="BM661" s="2"/>
      <c r="BW661" s="2"/>
      <c r="CG661" s="2"/>
      <c r="CQ661" s="2"/>
      <c r="DA661" s="2"/>
      <c r="DK661" s="2"/>
    </row>
    <row r="662" spans="3:115" s="80" customFormat="1" x14ac:dyDescent="0.15">
      <c r="C662" s="81"/>
      <c r="G662" s="82"/>
      <c r="H662" s="161"/>
      <c r="Q662" s="2"/>
      <c r="BC662" s="2"/>
      <c r="BM662" s="2"/>
      <c r="BW662" s="2"/>
      <c r="CG662" s="2"/>
      <c r="CQ662" s="2"/>
      <c r="DA662" s="2"/>
      <c r="DK662" s="2"/>
    </row>
    <row r="663" spans="3:115" s="80" customFormat="1" x14ac:dyDescent="0.15">
      <c r="C663" s="81"/>
      <c r="G663" s="82"/>
      <c r="H663" s="161"/>
      <c r="Q663" s="2"/>
      <c r="BC663" s="2"/>
      <c r="BM663" s="2"/>
      <c r="BW663" s="2"/>
      <c r="CG663" s="2"/>
      <c r="CQ663" s="2"/>
      <c r="DA663" s="2"/>
      <c r="DK663" s="2"/>
    </row>
    <row r="664" spans="3:115" s="80" customFormat="1" x14ac:dyDescent="0.15">
      <c r="C664" s="81"/>
      <c r="G664" s="82"/>
      <c r="H664" s="161"/>
      <c r="Q664" s="2"/>
      <c r="BC664" s="2"/>
      <c r="BM664" s="2"/>
      <c r="BW664" s="2"/>
      <c r="CG664" s="2"/>
      <c r="CQ664" s="2"/>
      <c r="DA664" s="2"/>
      <c r="DK664" s="2"/>
    </row>
    <row r="665" spans="3:115" s="80" customFormat="1" x14ac:dyDescent="0.15">
      <c r="C665" s="81"/>
      <c r="G665" s="82"/>
      <c r="H665" s="161"/>
      <c r="Q665" s="2"/>
      <c r="BC665" s="2"/>
      <c r="BM665" s="2"/>
      <c r="BW665" s="2"/>
      <c r="CG665" s="2"/>
      <c r="CQ665" s="2"/>
      <c r="DA665" s="2"/>
      <c r="DK665" s="2"/>
    </row>
    <row r="666" spans="3:115" s="80" customFormat="1" x14ac:dyDescent="0.15">
      <c r="C666" s="81"/>
      <c r="G666" s="82"/>
      <c r="H666" s="161"/>
      <c r="Q666" s="2"/>
      <c r="BC666" s="2"/>
      <c r="BM666" s="2"/>
      <c r="BW666" s="2"/>
      <c r="CG666" s="2"/>
      <c r="CQ666" s="2"/>
      <c r="DA666" s="2"/>
      <c r="DK666" s="2"/>
    </row>
    <row r="667" spans="3:115" s="80" customFormat="1" x14ac:dyDescent="0.15">
      <c r="C667" s="81"/>
      <c r="G667" s="82"/>
      <c r="H667" s="161"/>
      <c r="Q667" s="2"/>
      <c r="BC667" s="2"/>
      <c r="BM667" s="2"/>
      <c r="BW667" s="2"/>
      <c r="CG667" s="2"/>
      <c r="CQ667" s="2"/>
      <c r="DA667" s="2"/>
      <c r="DK667" s="2"/>
    </row>
    <row r="668" spans="3:115" s="80" customFormat="1" x14ac:dyDescent="0.15">
      <c r="C668" s="81"/>
      <c r="G668" s="82"/>
      <c r="H668" s="161"/>
      <c r="Q668" s="2"/>
      <c r="BC668" s="2"/>
      <c r="BM668" s="2"/>
      <c r="BW668" s="2"/>
      <c r="CG668" s="2"/>
      <c r="CQ668" s="2"/>
      <c r="DA668" s="2"/>
      <c r="DK668" s="2"/>
    </row>
    <row r="669" spans="3:115" s="80" customFormat="1" x14ac:dyDescent="0.15">
      <c r="C669" s="81"/>
      <c r="G669" s="82"/>
      <c r="H669" s="161"/>
      <c r="Q669" s="2"/>
      <c r="BC669" s="2"/>
      <c r="BM669" s="2"/>
      <c r="BW669" s="2"/>
      <c r="CG669" s="2"/>
      <c r="CQ669" s="2"/>
      <c r="DA669" s="2"/>
      <c r="DK669" s="2"/>
    </row>
    <row r="670" spans="3:115" s="80" customFormat="1" x14ac:dyDescent="0.15">
      <c r="C670" s="81"/>
      <c r="G670" s="82"/>
      <c r="H670" s="161"/>
      <c r="Q670" s="2"/>
      <c r="BC670" s="2"/>
      <c r="BM670" s="2"/>
      <c r="BW670" s="2"/>
      <c r="CG670" s="2"/>
      <c r="CQ670" s="2"/>
      <c r="DA670" s="2"/>
      <c r="DK670" s="2"/>
    </row>
    <row r="671" spans="3:115" s="80" customFormat="1" x14ac:dyDescent="0.15">
      <c r="C671" s="81"/>
      <c r="G671" s="82"/>
      <c r="H671" s="161"/>
      <c r="Q671" s="2"/>
      <c r="BC671" s="2"/>
      <c r="BM671" s="2"/>
      <c r="BW671" s="2"/>
      <c r="CG671" s="2"/>
      <c r="CQ671" s="2"/>
      <c r="DA671" s="2"/>
      <c r="DK671" s="2"/>
    </row>
    <row r="672" spans="3:115" s="80" customFormat="1" x14ac:dyDescent="0.15">
      <c r="C672" s="81"/>
      <c r="G672" s="82"/>
      <c r="H672" s="161"/>
      <c r="Q672" s="2"/>
      <c r="BC672" s="2"/>
      <c r="BM672" s="2"/>
      <c r="BW672" s="2"/>
      <c r="CG672" s="2"/>
      <c r="CQ672" s="2"/>
      <c r="DA672" s="2"/>
      <c r="DK672" s="2"/>
    </row>
    <row r="673" spans="3:115" s="80" customFormat="1" x14ac:dyDescent="0.15">
      <c r="C673" s="81"/>
      <c r="G673" s="82"/>
      <c r="H673" s="161"/>
      <c r="Q673" s="2"/>
      <c r="BC673" s="2"/>
      <c r="BM673" s="2"/>
      <c r="BW673" s="2"/>
      <c r="CG673" s="2"/>
      <c r="CQ673" s="2"/>
      <c r="DA673" s="2"/>
      <c r="DK673" s="2"/>
    </row>
    <row r="674" spans="3:115" s="80" customFormat="1" x14ac:dyDescent="0.15">
      <c r="C674" s="81"/>
      <c r="G674" s="82"/>
      <c r="H674" s="161"/>
      <c r="Q674" s="2"/>
      <c r="BC674" s="2"/>
      <c r="BM674" s="2"/>
      <c r="BW674" s="2"/>
      <c r="CG674" s="2"/>
      <c r="CQ674" s="2"/>
      <c r="DA674" s="2"/>
      <c r="DK674" s="2"/>
    </row>
    <row r="675" spans="3:115" s="80" customFormat="1" x14ac:dyDescent="0.15">
      <c r="C675" s="81"/>
      <c r="G675" s="82"/>
      <c r="H675" s="161"/>
      <c r="Q675" s="2"/>
      <c r="BC675" s="2"/>
      <c r="BM675" s="2"/>
      <c r="BW675" s="2"/>
      <c r="CG675" s="2"/>
      <c r="CQ675" s="2"/>
      <c r="DA675" s="2"/>
      <c r="DK675" s="2"/>
    </row>
    <row r="676" spans="3:115" s="80" customFormat="1" x14ac:dyDescent="0.15">
      <c r="C676" s="81"/>
      <c r="G676" s="82"/>
      <c r="H676" s="161"/>
      <c r="Q676" s="2"/>
      <c r="BC676" s="2"/>
      <c r="BM676" s="2"/>
      <c r="BW676" s="2"/>
      <c r="CG676" s="2"/>
      <c r="CQ676" s="2"/>
      <c r="DA676" s="2"/>
      <c r="DK676" s="2"/>
    </row>
    <row r="677" spans="3:115" s="80" customFormat="1" x14ac:dyDescent="0.15">
      <c r="C677" s="81"/>
      <c r="G677" s="82"/>
      <c r="H677" s="161"/>
      <c r="Q677" s="2"/>
      <c r="BC677" s="2"/>
      <c r="BM677" s="2"/>
      <c r="BW677" s="2"/>
      <c r="CG677" s="2"/>
      <c r="CQ677" s="2"/>
      <c r="DA677" s="2"/>
      <c r="DK677" s="2"/>
    </row>
    <row r="678" spans="3:115" s="80" customFormat="1" x14ac:dyDescent="0.15">
      <c r="C678" s="81"/>
      <c r="G678" s="82"/>
      <c r="H678" s="161"/>
      <c r="Q678" s="2"/>
      <c r="BC678" s="2"/>
      <c r="BM678" s="2"/>
      <c r="BW678" s="2"/>
      <c r="CG678" s="2"/>
      <c r="CQ678" s="2"/>
      <c r="DA678" s="2"/>
      <c r="DK678" s="2"/>
    </row>
    <row r="679" spans="3:115" s="80" customFormat="1" x14ac:dyDescent="0.15">
      <c r="C679" s="81"/>
      <c r="G679" s="82"/>
      <c r="H679" s="161"/>
      <c r="Q679" s="2"/>
      <c r="BC679" s="2"/>
      <c r="BM679" s="2"/>
      <c r="BW679" s="2"/>
      <c r="CG679" s="2"/>
      <c r="CQ679" s="2"/>
      <c r="DA679" s="2"/>
      <c r="DK679" s="2"/>
    </row>
    <row r="680" spans="3:115" s="80" customFormat="1" x14ac:dyDescent="0.15">
      <c r="C680" s="81"/>
      <c r="G680" s="82"/>
      <c r="H680" s="161"/>
      <c r="Q680" s="2"/>
      <c r="BC680" s="2"/>
      <c r="BM680" s="2"/>
      <c r="BW680" s="2"/>
      <c r="CG680" s="2"/>
      <c r="CQ680" s="2"/>
      <c r="DA680" s="2"/>
      <c r="DK680" s="2"/>
    </row>
    <row r="681" spans="3:115" s="80" customFormat="1" x14ac:dyDescent="0.15">
      <c r="C681" s="81"/>
      <c r="G681" s="82"/>
      <c r="H681" s="161"/>
      <c r="Q681" s="2"/>
      <c r="BC681" s="2"/>
      <c r="BM681" s="2"/>
      <c r="BW681" s="2"/>
      <c r="CG681" s="2"/>
      <c r="CQ681" s="2"/>
      <c r="DA681" s="2"/>
      <c r="DK681" s="2"/>
    </row>
    <row r="682" spans="3:115" s="80" customFormat="1" x14ac:dyDescent="0.15">
      <c r="C682" s="81"/>
      <c r="G682" s="82"/>
      <c r="H682" s="161"/>
      <c r="Q682" s="2"/>
      <c r="BC682" s="2"/>
      <c r="BM682" s="2"/>
      <c r="BW682" s="2"/>
      <c r="CG682" s="2"/>
      <c r="CQ682" s="2"/>
      <c r="DA682" s="2"/>
      <c r="DK682" s="2"/>
    </row>
    <row r="683" spans="3:115" s="80" customFormat="1" x14ac:dyDescent="0.15">
      <c r="C683" s="81"/>
      <c r="G683" s="82"/>
      <c r="H683" s="161"/>
      <c r="Q683" s="2"/>
      <c r="BC683" s="2"/>
      <c r="BM683" s="2"/>
      <c r="BW683" s="2"/>
      <c r="CG683" s="2"/>
      <c r="CQ683" s="2"/>
      <c r="DA683" s="2"/>
      <c r="DK683" s="2"/>
    </row>
    <row r="684" spans="3:115" s="80" customFormat="1" x14ac:dyDescent="0.15">
      <c r="C684" s="81"/>
      <c r="G684" s="82"/>
      <c r="H684" s="161"/>
      <c r="Q684" s="2"/>
      <c r="BC684" s="2"/>
      <c r="BM684" s="2"/>
      <c r="BW684" s="2"/>
      <c r="CG684" s="2"/>
      <c r="CQ684" s="2"/>
      <c r="DA684" s="2"/>
      <c r="DK684" s="2"/>
    </row>
    <row r="685" spans="3:115" s="80" customFormat="1" x14ac:dyDescent="0.15">
      <c r="C685" s="81"/>
      <c r="G685" s="82"/>
      <c r="H685" s="161"/>
      <c r="Q685" s="2"/>
      <c r="BC685" s="2"/>
      <c r="BM685" s="2"/>
      <c r="BW685" s="2"/>
      <c r="CG685" s="2"/>
      <c r="CQ685" s="2"/>
      <c r="DA685" s="2"/>
      <c r="DK685" s="2"/>
    </row>
    <row r="686" spans="3:115" s="80" customFormat="1" x14ac:dyDescent="0.15">
      <c r="C686" s="81"/>
      <c r="G686" s="82"/>
      <c r="H686" s="161"/>
      <c r="Q686" s="2"/>
      <c r="BC686" s="2"/>
      <c r="BM686" s="2"/>
      <c r="BW686" s="2"/>
      <c r="CG686" s="2"/>
      <c r="CQ686" s="2"/>
      <c r="DA686" s="2"/>
      <c r="DK686" s="2"/>
    </row>
    <row r="687" spans="3:115" s="80" customFormat="1" x14ac:dyDescent="0.15">
      <c r="C687" s="81"/>
      <c r="G687" s="82"/>
      <c r="H687" s="161"/>
      <c r="Q687" s="2"/>
      <c r="BC687" s="2"/>
      <c r="BM687" s="2"/>
      <c r="BW687" s="2"/>
      <c r="CG687" s="2"/>
      <c r="CQ687" s="2"/>
      <c r="DA687" s="2"/>
      <c r="DK687" s="2"/>
    </row>
    <row r="688" spans="3:115" s="80" customFormat="1" x14ac:dyDescent="0.15">
      <c r="C688" s="81"/>
      <c r="G688" s="82"/>
      <c r="H688" s="161"/>
      <c r="Q688" s="2"/>
      <c r="BC688" s="2"/>
      <c r="BM688" s="2"/>
      <c r="BW688" s="2"/>
      <c r="CG688" s="2"/>
      <c r="CQ688" s="2"/>
      <c r="DA688" s="2"/>
      <c r="DK688" s="2"/>
    </row>
    <row r="689" spans="3:115" s="80" customFormat="1" x14ac:dyDescent="0.15">
      <c r="C689" s="81"/>
      <c r="G689" s="82"/>
      <c r="H689" s="161"/>
      <c r="Q689" s="2"/>
      <c r="BC689" s="2"/>
      <c r="BM689" s="2"/>
      <c r="BW689" s="2"/>
      <c r="CG689" s="2"/>
      <c r="CQ689" s="2"/>
      <c r="DA689" s="2"/>
      <c r="DK689" s="2"/>
    </row>
    <row r="690" spans="3:115" s="80" customFormat="1" x14ac:dyDescent="0.15">
      <c r="C690" s="81"/>
      <c r="G690" s="82"/>
      <c r="H690" s="161"/>
      <c r="Q690" s="2"/>
      <c r="BC690" s="2"/>
      <c r="BM690" s="2"/>
      <c r="BW690" s="2"/>
      <c r="CG690" s="2"/>
      <c r="CQ690" s="2"/>
      <c r="DA690" s="2"/>
      <c r="DK690" s="2"/>
    </row>
    <row r="691" spans="3:115" s="80" customFormat="1" x14ac:dyDescent="0.15">
      <c r="C691" s="81"/>
      <c r="G691" s="82"/>
      <c r="H691" s="161"/>
      <c r="Q691" s="2"/>
      <c r="BC691" s="2"/>
      <c r="BM691" s="2"/>
      <c r="BW691" s="2"/>
      <c r="CG691" s="2"/>
      <c r="CQ691" s="2"/>
      <c r="DA691" s="2"/>
      <c r="DK691" s="2"/>
    </row>
    <row r="692" spans="3:115" s="80" customFormat="1" x14ac:dyDescent="0.15">
      <c r="C692" s="81"/>
      <c r="G692" s="82"/>
      <c r="H692" s="161"/>
      <c r="Q692" s="2"/>
      <c r="BC692" s="2"/>
      <c r="BM692" s="2"/>
      <c r="BW692" s="2"/>
      <c r="CG692" s="2"/>
      <c r="CQ692" s="2"/>
      <c r="DA692" s="2"/>
      <c r="DK692" s="2"/>
    </row>
    <row r="693" spans="3:115" s="80" customFormat="1" x14ac:dyDescent="0.15">
      <c r="C693" s="81"/>
      <c r="G693" s="82"/>
      <c r="H693" s="161"/>
      <c r="Q693" s="2"/>
      <c r="BC693" s="2"/>
      <c r="BM693" s="2"/>
      <c r="BW693" s="2"/>
      <c r="CG693" s="2"/>
      <c r="CQ693" s="2"/>
      <c r="DA693" s="2"/>
      <c r="DK693" s="2"/>
    </row>
    <row r="694" spans="3:115" s="80" customFormat="1" x14ac:dyDescent="0.15">
      <c r="C694" s="81"/>
      <c r="G694" s="82"/>
      <c r="H694" s="161"/>
      <c r="Q694" s="2"/>
      <c r="BC694" s="2"/>
      <c r="BM694" s="2"/>
      <c r="BW694" s="2"/>
      <c r="CG694" s="2"/>
      <c r="CQ694" s="2"/>
      <c r="DA694" s="2"/>
      <c r="DK694" s="2"/>
    </row>
    <row r="695" spans="3:115" s="80" customFormat="1" x14ac:dyDescent="0.15">
      <c r="C695" s="81"/>
      <c r="G695" s="82"/>
      <c r="H695" s="161"/>
      <c r="Q695" s="2"/>
      <c r="BC695" s="2"/>
      <c r="BM695" s="2"/>
      <c r="BW695" s="2"/>
      <c r="CG695" s="2"/>
      <c r="CQ695" s="2"/>
      <c r="DA695" s="2"/>
      <c r="DK695" s="2"/>
    </row>
    <row r="696" spans="3:115" s="80" customFormat="1" x14ac:dyDescent="0.15">
      <c r="C696" s="81"/>
      <c r="G696" s="82"/>
      <c r="H696" s="161"/>
      <c r="Q696" s="2"/>
      <c r="BC696" s="2"/>
      <c r="BM696" s="2"/>
      <c r="BW696" s="2"/>
      <c r="CG696" s="2"/>
      <c r="CQ696" s="2"/>
      <c r="DA696" s="2"/>
      <c r="DK696" s="2"/>
    </row>
    <row r="697" spans="3:115" s="80" customFormat="1" x14ac:dyDescent="0.15">
      <c r="C697" s="81"/>
      <c r="G697" s="82"/>
      <c r="H697" s="161"/>
      <c r="Q697" s="2"/>
      <c r="BC697" s="2"/>
      <c r="BM697" s="2"/>
      <c r="BW697" s="2"/>
      <c r="CG697" s="2"/>
      <c r="CQ697" s="2"/>
      <c r="DA697" s="2"/>
      <c r="DK697" s="2"/>
    </row>
    <row r="698" spans="3:115" s="80" customFormat="1" x14ac:dyDescent="0.15">
      <c r="C698" s="81"/>
      <c r="G698" s="82"/>
      <c r="H698" s="161"/>
      <c r="Q698" s="2"/>
      <c r="BC698" s="2"/>
      <c r="BM698" s="2"/>
      <c r="BW698" s="2"/>
      <c r="CG698" s="2"/>
      <c r="CQ698" s="2"/>
      <c r="DA698" s="2"/>
      <c r="DK698" s="2"/>
    </row>
    <row r="699" spans="3:115" s="80" customFormat="1" x14ac:dyDescent="0.15">
      <c r="C699" s="81"/>
      <c r="G699" s="82"/>
      <c r="H699" s="161"/>
      <c r="Q699" s="2"/>
      <c r="BC699" s="2"/>
      <c r="BM699" s="2"/>
      <c r="BW699" s="2"/>
      <c r="CG699" s="2"/>
      <c r="CQ699" s="2"/>
      <c r="DA699" s="2"/>
      <c r="DK699" s="2"/>
    </row>
    <row r="700" spans="3:115" s="80" customFormat="1" x14ac:dyDescent="0.15">
      <c r="C700" s="81"/>
      <c r="G700" s="82"/>
      <c r="H700" s="161"/>
      <c r="Q700" s="2"/>
      <c r="BC700" s="2"/>
      <c r="BM700" s="2"/>
      <c r="BW700" s="2"/>
      <c r="CG700" s="2"/>
      <c r="CQ700" s="2"/>
      <c r="DA700" s="2"/>
      <c r="DK700" s="2"/>
    </row>
    <row r="701" spans="3:115" s="80" customFormat="1" x14ac:dyDescent="0.15">
      <c r="C701" s="81"/>
      <c r="G701" s="82"/>
      <c r="H701" s="161"/>
      <c r="Q701" s="2"/>
      <c r="BC701" s="2"/>
      <c r="BM701" s="2"/>
      <c r="BW701" s="2"/>
      <c r="CG701" s="2"/>
      <c r="CQ701" s="2"/>
      <c r="DA701" s="2"/>
      <c r="DK701" s="2"/>
    </row>
    <row r="702" spans="3:115" s="80" customFormat="1" x14ac:dyDescent="0.15">
      <c r="C702" s="81"/>
      <c r="G702" s="82"/>
      <c r="H702" s="161"/>
      <c r="Q702" s="2"/>
      <c r="BC702" s="2"/>
      <c r="BM702" s="2"/>
      <c r="BW702" s="2"/>
      <c r="CG702" s="2"/>
      <c r="CQ702" s="2"/>
      <c r="DA702" s="2"/>
      <c r="DK702" s="2"/>
    </row>
    <row r="703" spans="3:115" s="80" customFormat="1" x14ac:dyDescent="0.15">
      <c r="C703" s="81"/>
      <c r="G703" s="82"/>
      <c r="H703" s="161"/>
      <c r="Q703" s="2"/>
      <c r="BC703" s="2"/>
      <c r="BM703" s="2"/>
      <c r="BW703" s="2"/>
      <c r="CG703" s="2"/>
      <c r="CQ703" s="2"/>
      <c r="DA703" s="2"/>
      <c r="DK703" s="2"/>
    </row>
    <row r="704" spans="3:115" s="80" customFormat="1" x14ac:dyDescent="0.15">
      <c r="C704" s="81"/>
      <c r="G704" s="82"/>
      <c r="H704" s="161"/>
      <c r="Q704" s="2"/>
      <c r="BC704" s="2"/>
      <c r="BM704" s="2"/>
      <c r="BW704" s="2"/>
      <c r="CG704" s="2"/>
      <c r="CQ704" s="2"/>
      <c r="DA704" s="2"/>
      <c r="DK704" s="2"/>
    </row>
    <row r="705" spans="3:115" s="80" customFormat="1" x14ac:dyDescent="0.15">
      <c r="C705" s="81"/>
      <c r="G705" s="82"/>
      <c r="H705" s="161"/>
      <c r="Q705" s="2"/>
      <c r="BC705" s="2"/>
      <c r="BM705" s="2"/>
      <c r="BW705" s="2"/>
      <c r="CG705" s="2"/>
      <c r="CQ705" s="2"/>
      <c r="DA705" s="2"/>
      <c r="DK705" s="2"/>
    </row>
    <row r="706" spans="3:115" s="80" customFormat="1" x14ac:dyDescent="0.15">
      <c r="C706" s="81"/>
      <c r="G706" s="82"/>
      <c r="H706" s="161"/>
      <c r="Q706" s="2"/>
      <c r="BC706" s="2"/>
      <c r="BM706" s="2"/>
      <c r="BW706" s="2"/>
      <c r="CG706" s="2"/>
      <c r="CQ706" s="2"/>
      <c r="DA706" s="2"/>
      <c r="DK706" s="2"/>
    </row>
    <row r="707" spans="3:115" s="80" customFormat="1" x14ac:dyDescent="0.15">
      <c r="C707" s="81"/>
      <c r="G707" s="82"/>
      <c r="H707" s="161"/>
      <c r="Q707" s="2"/>
      <c r="BC707" s="2"/>
      <c r="BM707" s="2"/>
      <c r="BW707" s="2"/>
      <c r="CG707" s="2"/>
      <c r="CQ707" s="2"/>
      <c r="DA707" s="2"/>
      <c r="DK707" s="2"/>
    </row>
    <row r="708" spans="3:115" s="80" customFormat="1" x14ac:dyDescent="0.15">
      <c r="C708" s="81"/>
      <c r="G708" s="82"/>
      <c r="H708" s="161"/>
      <c r="Q708" s="2"/>
      <c r="BC708" s="2"/>
      <c r="BM708" s="2"/>
      <c r="BW708" s="2"/>
      <c r="CG708" s="2"/>
      <c r="CQ708" s="2"/>
      <c r="DA708" s="2"/>
      <c r="DK708" s="2"/>
    </row>
    <row r="709" spans="3:115" s="80" customFormat="1" x14ac:dyDescent="0.15">
      <c r="C709" s="81"/>
      <c r="G709" s="82"/>
      <c r="H709" s="161"/>
      <c r="Q709" s="2"/>
      <c r="BC709" s="2"/>
      <c r="BM709" s="2"/>
      <c r="BW709" s="2"/>
      <c r="CG709" s="2"/>
      <c r="CQ709" s="2"/>
      <c r="DA709" s="2"/>
      <c r="DK709" s="2"/>
    </row>
    <row r="710" spans="3:115" s="80" customFormat="1" x14ac:dyDescent="0.15">
      <c r="C710" s="81"/>
      <c r="G710" s="82"/>
      <c r="H710" s="161"/>
      <c r="Q710" s="2"/>
      <c r="BC710" s="2"/>
      <c r="BM710" s="2"/>
      <c r="BW710" s="2"/>
      <c r="CG710" s="2"/>
      <c r="CQ710" s="2"/>
      <c r="DA710" s="2"/>
      <c r="DK710" s="2"/>
    </row>
    <row r="711" spans="3:115" s="80" customFormat="1" x14ac:dyDescent="0.15">
      <c r="C711" s="81"/>
      <c r="G711" s="82"/>
      <c r="H711" s="161"/>
      <c r="Q711" s="2"/>
      <c r="BC711" s="2"/>
      <c r="BM711" s="2"/>
      <c r="BW711" s="2"/>
      <c r="CG711" s="2"/>
      <c r="CQ711" s="2"/>
      <c r="DA711" s="2"/>
      <c r="DK711" s="2"/>
    </row>
    <row r="712" spans="3:115" s="80" customFormat="1" x14ac:dyDescent="0.15">
      <c r="C712" s="81"/>
      <c r="G712" s="82"/>
      <c r="H712" s="161"/>
      <c r="Q712" s="2"/>
      <c r="BC712" s="2"/>
      <c r="BM712" s="2"/>
      <c r="BW712" s="2"/>
      <c r="CG712" s="2"/>
      <c r="CQ712" s="2"/>
      <c r="DA712" s="2"/>
      <c r="DK712" s="2"/>
    </row>
    <row r="713" spans="3:115" s="80" customFormat="1" x14ac:dyDescent="0.15">
      <c r="C713" s="81"/>
      <c r="G713" s="82"/>
      <c r="H713" s="161"/>
      <c r="Q713" s="2"/>
      <c r="BC713" s="2"/>
      <c r="BM713" s="2"/>
      <c r="BW713" s="2"/>
      <c r="CG713" s="2"/>
      <c r="CQ713" s="2"/>
      <c r="DA713" s="2"/>
      <c r="DK713" s="2"/>
    </row>
    <row r="714" spans="3:115" s="80" customFormat="1" x14ac:dyDescent="0.15">
      <c r="C714" s="81"/>
      <c r="G714" s="82"/>
      <c r="H714" s="161"/>
      <c r="Q714" s="2"/>
      <c r="BC714" s="2"/>
      <c r="BM714" s="2"/>
      <c r="BW714" s="2"/>
      <c r="CG714" s="2"/>
      <c r="CQ714" s="2"/>
      <c r="DA714" s="2"/>
      <c r="DK714" s="2"/>
    </row>
    <row r="715" spans="3:115" s="80" customFormat="1" x14ac:dyDescent="0.15">
      <c r="C715" s="81"/>
      <c r="G715" s="82"/>
      <c r="H715" s="161"/>
      <c r="Q715" s="2"/>
      <c r="BC715" s="2"/>
      <c r="BM715" s="2"/>
      <c r="BW715" s="2"/>
      <c r="CG715" s="2"/>
      <c r="CQ715" s="2"/>
      <c r="DA715" s="2"/>
      <c r="DK715" s="2"/>
    </row>
    <row r="716" spans="3:115" s="80" customFormat="1" x14ac:dyDescent="0.15">
      <c r="C716" s="81"/>
      <c r="G716" s="82"/>
      <c r="H716" s="161"/>
      <c r="Q716" s="2"/>
      <c r="BC716" s="2"/>
      <c r="BM716" s="2"/>
      <c r="BW716" s="2"/>
      <c r="CG716" s="2"/>
      <c r="CQ716" s="2"/>
      <c r="DA716" s="2"/>
      <c r="DK716" s="2"/>
    </row>
    <row r="717" spans="3:115" s="80" customFormat="1" x14ac:dyDescent="0.15">
      <c r="C717" s="81"/>
      <c r="G717" s="82"/>
      <c r="H717" s="161"/>
      <c r="Q717" s="2"/>
      <c r="BC717" s="2"/>
      <c r="BM717" s="2"/>
      <c r="BW717" s="2"/>
      <c r="CG717" s="2"/>
      <c r="CQ717" s="2"/>
      <c r="DA717" s="2"/>
      <c r="DK717" s="2"/>
    </row>
    <row r="718" spans="3:115" s="80" customFormat="1" x14ac:dyDescent="0.15">
      <c r="C718" s="81"/>
      <c r="G718" s="82"/>
      <c r="H718" s="161"/>
      <c r="Q718" s="2"/>
      <c r="BC718" s="2"/>
      <c r="BM718" s="2"/>
      <c r="BW718" s="2"/>
      <c r="CG718" s="2"/>
      <c r="CQ718" s="2"/>
      <c r="DA718" s="2"/>
      <c r="DK718" s="2"/>
    </row>
    <row r="719" spans="3:115" s="80" customFormat="1" x14ac:dyDescent="0.15">
      <c r="C719" s="81"/>
      <c r="G719" s="82"/>
      <c r="H719" s="161"/>
      <c r="Q719" s="2"/>
      <c r="BC719" s="2"/>
      <c r="BM719" s="2"/>
      <c r="BW719" s="2"/>
      <c r="CG719" s="2"/>
      <c r="CQ719" s="2"/>
      <c r="DA719" s="2"/>
      <c r="DK719" s="2"/>
    </row>
    <row r="720" spans="3:115" s="80" customFormat="1" x14ac:dyDescent="0.15">
      <c r="C720" s="81"/>
      <c r="G720" s="82"/>
      <c r="H720" s="161"/>
      <c r="Q720" s="2"/>
      <c r="BC720" s="2"/>
      <c r="BM720" s="2"/>
      <c r="BW720" s="2"/>
      <c r="CG720" s="2"/>
      <c r="CQ720" s="2"/>
      <c r="DA720" s="2"/>
      <c r="DK720" s="2"/>
    </row>
    <row r="721" spans="3:115" s="80" customFormat="1" x14ac:dyDescent="0.15">
      <c r="C721" s="81"/>
      <c r="G721" s="82"/>
      <c r="H721" s="161"/>
      <c r="Q721" s="2"/>
      <c r="BC721" s="2"/>
      <c r="BM721" s="2"/>
      <c r="BW721" s="2"/>
      <c r="CG721" s="2"/>
      <c r="CQ721" s="2"/>
      <c r="DA721" s="2"/>
      <c r="DK721" s="2"/>
    </row>
    <row r="722" spans="3:115" s="80" customFormat="1" x14ac:dyDescent="0.15">
      <c r="C722" s="81"/>
      <c r="G722" s="82"/>
      <c r="H722" s="161"/>
      <c r="Q722" s="2"/>
      <c r="BC722" s="2"/>
      <c r="BM722" s="2"/>
      <c r="BW722" s="2"/>
      <c r="CG722" s="2"/>
      <c r="CQ722" s="2"/>
      <c r="DA722" s="2"/>
      <c r="DK722" s="2"/>
    </row>
    <row r="723" spans="3:115" s="80" customFormat="1" x14ac:dyDescent="0.15">
      <c r="C723" s="81"/>
      <c r="G723" s="82"/>
      <c r="H723" s="161"/>
      <c r="Q723" s="2"/>
      <c r="BC723" s="2"/>
      <c r="BM723" s="2"/>
      <c r="BW723" s="2"/>
      <c r="CG723" s="2"/>
      <c r="CQ723" s="2"/>
      <c r="DA723" s="2"/>
      <c r="DK723" s="2"/>
    </row>
    <row r="724" spans="3:115" s="80" customFormat="1" x14ac:dyDescent="0.15">
      <c r="C724" s="81"/>
      <c r="G724" s="82"/>
      <c r="H724" s="161"/>
      <c r="Q724" s="2"/>
      <c r="BC724" s="2"/>
      <c r="BM724" s="2"/>
      <c r="BW724" s="2"/>
      <c r="CG724" s="2"/>
      <c r="CQ724" s="2"/>
      <c r="DA724" s="2"/>
      <c r="DK724" s="2"/>
    </row>
    <row r="725" spans="3:115" s="80" customFormat="1" x14ac:dyDescent="0.15">
      <c r="C725" s="81"/>
      <c r="G725" s="82"/>
      <c r="H725" s="161"/>
      <c r="Q725" s="2"/>
      <c r="BC725" s="2"/>
      <c r="BM725" s="2"/>
      <c r="BW725" s="2"/>
      <c r="CG725" s="2"/>
      <c r="CQ725" s="2"/>
      <c r="DA725" s="2"/>
      <c r="DK725" s="2"/>
    </row>
    <row r="726" spans="3:115" s="80" customFormat="1" x14ac:dyDescent="0.15">
      <c r="C726" s="81"/>
      <c r="G726" s="82"/>
      <c r="H726" s="161"/>
      <c r="Q726" s="2"/>
      <c r="BC726" s="2"/>
      <c r="BM726" s="2"/>
      <c r="BW726" s="2"/>
      <c r="CG726" s="2"/>
      <c r="CQ726" s="2"/>
      <c r="DA726" s="2"/>
      <c r="DK726" s="2"/>
    </row>
    <row r="727" spans="3:115" s="80" customFormat="1" x14ac:dyDescent="0.15">
      <c r="C727" s="81"/>
      <c r="G727" s="82"/>
      <c r="H727" s="161"/>
      <c r="Q727" s="2"/>
      <c r="BC727" s="2"/>
      <c r="BM727" s="2"/>
      <c r="BW727" s="2"/>
      <c r="CG727" s="2"/>
      <c r="CQ727" s="2"/>
      <c r="DA727" s="2"/>
      <c r="DK727" s="2"/>
    </row>
    <row r="728" spans="3:115" s="80" customFormat="1" x14ac:dyDescent="0.15">
      <c r="C728" s="81"/>
      <c r="G728" s="82"/>
      <c r="H728" s="161"/>
      <c r="Q728" s="2"/>
      <c r="BC728" s="2"/>
      <c r="BM728" s="2"/>
      <c r="BW728" s="2"/>
      <c r="CG728" s="2"/>
      <c r="CQ728" s="2"/>
      <c r="DA728" s="2"/>
      <c r="DK728" s="2"/>
    </row>
    <row r="729" spans="3:115" s="80" customFormat="1" x14ac:dyDescent="0.15">
      <c r="C729" s="81"/>
      <c r="G729" s="82"/>
      <c r="H729" s="161"/>
      <c r="Q729" s="2"/>
      <c r="BC729" s="2"/>
      <c r="BM729" s="2"/>
      <c r="BW729" s="2"/>
      <c r="CG729" s="2"/>
      <c r="CQ729" s="2"/>
      <c r="DA729" s="2"/>
      <c r="DK729" s="2"/>
    </row>
    <row r="730" spans="3:115" s="80" customFormat="1" x14ac:dyDescent="0.15">
      <c r="C730" s="81"/>
      <c r="G730" s="82"/>
      <c r="H730" s="161"/>
      <c r="Q730" s="2"/>
      <c r="BC730" s="2"/>
      <c r="BM730" s="2"/>
      <c r="BW730" s="2"/>
      <c r="CG730" s="2"/>
      <c r="CQ730" s="2"/>
      <c r="DA730" s="2"/>
      <c r="DK730" s="2"/>
    </row>
    <row r="731" spans="3:115" s="80" customFormat="1" x14ac:dyDescent="0.15">
      <c r="C731" s="81"/>
      <c r="G731" s="82"/>
      <c r="H731" s="161"/>
      <c r="Q731" s="2"/>
      <c r="BC731" s="2"/>
      <c r="BM731" s="2"/>
      <c r="BW731" s="2"/>
      <c r="CG731" s="2"/>
      <c r="CQ731" s="2"/>
      <c r="DA731" s="2"/>
      <c r="DK731" s="2"/>
    </row>
    <row r="732" spans="3:115" s="80" customFormat="1" x14ac:dyDescent="0.15">
      <c r="C732" s="81"/>
      <c r="G732" s="82"/>
      <c r="H732" s="161"/>
      <c r="Q732" s="2"/>
      <c r="BC732" s="2"/>
      <c r="BM732" s="2"/>
      <c r="BW732" s="2"/>
      <c r="CG732" s="2"/>
      <c r="CQ732" s="2"/>
      <c r="DA732" s="2"/>
      <c r="DK732" s="2"/>
    </row>
    <row r="733" spans="3:115" s="80" customFormat="1" x14ac:dyDescent="0.15">
      <c r="C733" s="81"/>
      <c r="G733" s="82"/>
      <c r="H733" s="161"/>
      <c r="Q733" s="2"/>
      <c r="BC733" s="2"/>
      <c r="BM733" s="2"/>
      <c r="BW733" s="2"/>
      <c r="CG733" s="2"/>
      <c r="CQ733" s="2"/>
      <c r="DA733" s="2"/>
      <c r="DK733" s="2"/>
    </row>
    <row r="734" spans="3:115" s="80" customFormat="1" x14ac:dyDescent="0.15">
      <c r="C734" s="81"/>
      <c r="G734" s="82"/>
      <c r="H734" s="161"/>
      <c r="Q734" s="2"/>
      <c r="BC734" s="2"/>
      <c r="BM734" s="2"/>
      <c r="BW734" s="2"/>
      <c r="CG734" s="2"/>
      <c r="CQ734" s="2"/>
      <c r="DA734" s="2"/>
      <c r="DK734" s="2"/>
    </row>
    <row r="735" spans="3:115" s="80" customFormat="1" x14ac:dyDescent="0.15">
      <c r="C735" s="81"/>
      <c r="G735" s="82"/>
      <c r="H735" s="161"/>
      <c r="Q735" s="2"/>
      <c r="BC735" s="2"/>
      <c r="BM735" s="2"/>
      <c r="BW735" s="2"/>
      <c r="CG735" s="2"/>
      <c r="CQ735" s="2"/>
      <c r="DA735" s="2"/>
      <c r="DK735" s="2"/>
    </row>
    <row r="736" spans="3:115" s="80" customFormat="1" x14ac:dyDescent="0.15">
      <c r="C736" s="81"/>
      <c r="G736" s="82"/>
      <c r="H736" s="161"/>
      <c r="Q736" s="2"/>
      <c r="BC736" s="2"/>
      <c r="BM736" s="2"/>
      <c r="BW736" s="2"/>
      <c r="CG736" s="2"/>
      <c r="CQ736" s="2"/>
      <c r="DA736" s="2"/>
      <c r="DK736" s="2"/>
    </row>
    <row r="737" spans="3:115" s="80" customFormat="1" x14ac:dyDescent="0.15">
      <c r="C737" s="81"/>
      <c r="G737" s="82"/>
      <c r="H737" s="161"/>
      <c r="Q737" s="2"/>
      <c r="BC737" s="2"/>
      <c r="BM737" s="2"/>
      <c r="BW737" s="2"/>
      <c r="CG737" s="2"/>
      <c r="CQ737" s="2"/>
      <c r="DA737" s="2"/>
      <c r="DK737" s="2"/>
    </row>
    <row r="738" spans="3:115" s="80" customFormat="1" x14ac:dyDescent="0.15">
      <c r="C738" s="81"/>
      <c r="G738" s="82"/>
      <c r="H738" s="161"/>
      <c r="Q738" s="2"/>
      <c r="BC738" s="2"/>
      <c r="BM738" s="2"/>
      <c r="BW738" s="2"/>
      <c r="CG738" s="2"/>
      <c r="CQ738" s="2"/>
      <c r="DA738" s="2"/>
      <c r="DK738" s="2"/>
    </row>
    <row r="739" spans="3:115" s="80" customFormat="1" x14ac:dyDescent="0.15">
      <c r="C739" s="81"/>
      <c r="G739" s="82"/>
      <c r="H739" s="161"/>
      <c r="Q739" s="2"/>
      <c r="BC739" s="2"/>
      <c r="BM739" s="2"/>
      <c r="BW739" s="2"/>
      <c r="CG739" s="2"/>
      <c r="CQ739" s="2"/>
      <c r="DA739" s="2"/>
      <c r="DK739" s="2"/>
    </row>
    <row r="740" spans="3:115" s="80" customFormat="1" x14ac:dyDescent="0.15">
      <c r="C740" s="81"/>
      <c r="G740" s="82"/>
      <c r="H740" s="161"/>
      <c r="Q740" s="2"/>
      <c r="BC740" s="2"/>
      <c r="BM740" s="2"/>
      <c r="BW740" s="2"/>
      <c r="CG740" s="2"/>
      <c r="CQ740" s="2"/>
      <c r="DA740" s="2"/>
      <c r="DK740" s="2"/>
    </row>
    <row r="741" spans="3:115" s="80" customFormat="1" x14ac:dyDescent="0.15">
      <c r="C741" s="81"/>
      <c r="G741" s="82"/>
      <c r="H741" s="161"/>
      <c r="Q741" s="2"/>
      <c r="BC741" s="2"/>
      <c r="BM741" s="2"/>
      <c r="BW741" s="2"/>
      <c r="CG741" s="2"/>
      <c r="CQ741" s="2"/>
      <c r="DA741" s="2"/>
      <c r="DK741" s="2"/>
    </row>
    <row r="742" spans="3:115" s="80" customFormat="1" x14ac:dyDescent="0.15">
      <c r="C742" s="81"/>
      <c r="G742" s="82"/>
      <c r="H742" s="161"/>
      <c r="Q742" s="2"/>
      <c r="BC742" s="2"/>
      <c r="BM742" s="2"/>
      <c r="BW742" s="2"/>
      <c r="CG742" s="2"/>
      <c r="CQ742" s="2"/>
      <c r="DA742" s="2"/>
      <c r="DK742" s="2"/>
    </row>
    <row r="743" spans="3:115" s="80" customFormat="1" x14ac:dyDescent="0.15">
      <c r="C743" s="81"/>
      <c r="G743" s="82"/>
      <c r="H743" s="161"/>
      <c r="Q743" s="2"/>
      <c r="BC743" s="2"/>
      <c r="BM743" s="2"/>
      <c r="BW743" s="2"/>
      <c r="CG743" s="2"/>
      <c r="CQ743" s="2"/>
      <c r="DA743" s="2"/>
      <c r="DK743" s="2"/>
    </row>
    <row r="744" spans="3:115" s="80" customFormat="1" x14ac:dyDescent="0.15">
      <c r="C744" s="81"/>
      <c r="G744" s="82"/>
      <c r="H744" s="161"/>
      <c r="Q744" s="2"/>
      <c r="BC744" s="2"/>
      <c r="BM744" s="2"/>
      <c r="BW744" s="2"/>
      <c r="CG744" s="2"/>
      <c r="CQ744" s="2"/>
      <c r="DA744" s="2"/>
      <c r="DK744" s="2"/>
    </row>
    <row r="745" spans="3:115" s="80" customFormat="1" x14ac:dyDescent="0.15">
      <c r="C745" s="81"/>
      <c r="G745" s="82"/>
      <c r="H745" s="161"/>
      <c r="Q745" s="2"/>
      <c r="BC745" s="2"/>
      <c r="BM745" s="2"/>
      <c r="BW745" s="2"/>
      <c r="CG745" s="2"/>
      <c r="CQ745" s="2"/>
      <c r="DA745" s="2"/>
      <c r="DK745" s="2"/>
    </row>
    <row r="746" spans="3:115" s="80" customFormat="1" x14ac:dyDescent="0.15">
      <c r="C746" s="81"/>
      <c r="G746" s="82"/>
      <c r="H746" s="161"/>
      <c r="Q746" s="2"/>
      <c r="BC746" s="2"/>
      <c r="BM746" s="2"/>
      <c r="BW746" s="2"/>
      <c r="CG746" s="2"/>
      <c r="CQ746" s="2"/>
      <c r="DA746" s="2"/>
      <c r="DK746" s="2"/>
    </row>
    <row r="747" spans="3:115" s="80" customFormat="1" x14ac:dyDescent="0.15">
      <c r="C747" s="81"/>
      <c r="G747" s="82"/>
      <c r="H747" s="161"/>
      <c r="Q747" s="2"/>
      <c r="BC747" s="2"/>
      <c r="BM747" s="2"/>
      <c r="BW747" s="2"/>
      <c r="CG747" s="2"/>
      <c r="CQ747" s="2"/>
      <c r="DA747" s="2"/>
      <c r="DK747" s="2"/>
    </row>
    <row r="748" spans="3:115" s="80" customFormat="1" x14ac:dyDescent="0.15">
      <c r="C748" s="81"/>
      <c r="G748" s="82"/>
      <c r="H748" s="161"/>
      <c r="Q748" s="2"/>
      <c r="BC748" s="2"/>
      <c r="BM748" s="2"/>
      <c r="BW748" s="2"/>
      <c r="CG748" s="2"/>
      <c r="CQ748" s="2"/>
      <c r="DA748" s="2"/>
      <c r="DK748" s="2"/>
    </row>
    <row r="749" spans="3:115" s="80" customFormat="1" x14ac:dyDescent="0.15">
      <c r="C749" s="81"/>
      <c r="G749" s="82"/>
      <c r="H749" s="161"/>
      <c r="Q749" s="2"/>
      <c r="BC749" s="2"/>
      <c r="BM749" s="2"/>
      <c r="BW749" s="2"/>
      <c r="CG749" s="2"/>
      <c r="CQ749" s="2"/>
      <c r="DA749" s="2"/>
      <c r="DK749" s="2"/>
    </row>
    <row r="750" spans="3:115" s="80" customFormat="1" x14ac:dyDescent="0.15">
      <c r="C750" s="81"/>
      <c r="G750" s="82"/>
      <c r="H750" s="161"/>
      <c r="Q750" s="2"/>
      <c r="BC750" s="2"/>
      <c r="BM750" s="2"/>
      <c r="BW750" s="2"/>
      <c r="CG750" s="2"/>
      <c r="CQ750" s="2"/>
      <c r="DA750" s="2"/>
      <c r="DK750" s="2"/>
    </row>
    <row r="751" spans="3:115" s="80" customFormat="1" x14ac:dyDescent="0.15">
      <c r="C751" s="81"/>
      <c r="G751" s="82"/>
      <c r="H751" s="161"/>
      <c r="Q751" s="2"/>
      <c r="BC751" s="2"/>
      <c r="BM751" s="2"/>
      <c r="BW751" s="2"/>
      <c r="CG751" s="2"/>
      <c r="CQ751" s="2"/>
      <c r="DA751" s="2"/>
      <c r="DK751" s="2"/>
    </row>
    <row r="752" spans="3:115" s="80" customFormat="1" x14ac:dyDescent="0.15">
      <c r="C752" s="81"/>
      <c r="G752" s="82"/>
      <c r="H752" s="161"/>
      <c r="Q752" s="2"/>
      <c r="BC752" s="2"/>
      <c r="BM752" s="2"/>
      <c r="BW752" s="2"/>
      <c r="CG752" s="2"/>
      <c r="CQ752" s="2"/>
      <c r="DA752" s="2"/>
      <c r="DK752" s="2"/>
    </row>
    <row r="753" spans="3:115" s="80" customFormat="1" x14ac:dyDescent="0.15">
      <c r="C753" s="81"/>
      <c r="G753" s="82"/>
      <c r="H753" s="161"/>
      <c r="Q753" s="2"/>
      <c r="BC753" s="2"/>
      <c r="BM753" s="2"/>
      <c r="BW753" s="2"/>
      <c r="CG753" s="2"/>
      <c r="CQ753" s="2"/>
      <c r="DA753" s="2"/>
      <c r="DK753" s="2"/>
    </row>
    <row r="754" spans="3:115" s="80" customFormat="1" x14ac:dyDescent="0.15">
      <c r="C754" s="81"/>
      <c r="G754" s="82"/>
      <c r="H754" s="161"/>
      <c r="Q754" s="2"/>
      <c r="BC754" s="2"/>
      <c r="BM754" s="2"/>
      <c r="BW754" s="2"/>
      <c r="CG754" s="2"/>
      <c r="CQ754" s="2"/>
      <c r="DA754" s="2"/>
      <c r="DK754" s="2"/>
    </row>
    <row r="755" spans="3:115" s="80" customFormat="1" x14ac:dyDescent="0.15">
      <c r="C755" s="81"/>
      <c r="G755" s="82"/>
      <c r="H755" s="161"/>
      <c r="Q755" s="2"/>
      <c r="BC755" s="2"/>
      <c r="BM755" s="2"/>
      <c r="BW755" s="2"/>
      <c r="CG755" s="2"/>
      <c r="CQ755" s="2"/>
      <c r="DA755" s="2"/>
      <c r="DK755" s="2"/>
    </row>
    <row r="756" spans="3:115" s="80" customFormat="1" x14ac:dyDescent="0.15">
      <c r="C756" s="81"/>
      <c r="G756" s="82"/>
      <c r="H756" s="161"/>
      <c r="Q756" s="2"/>
      <c r="BC756" s="2"/>
      <c r="BM756" s="2"/>
      <c r="BW756" s="2"/>
      <c r="CG756" s="2"/>
      <c r="CQ756" s="2"/>
      <c r="DA756" s="2"/>
      <c r="DK756" s="2"/>
    </row>
    <row r="757" spans="3:115" s="80" customFormat="1" x14ac:dyDescent="0.15">
      <c r="C757" s="81"/>
      <c r="G757" s="82"/>
      <c r="H757" s="161"/>
      <c r="Q757" s="2"/>
      <c r="BC757" s="2"/>
      <c r="BM757" s="2"/>
      <c r="BW757" s="2"/>
      <c r="CG757" s="2"/>
      <c r="CQ757" s="2"/>
      <c r="DA757" s="2"/>
      <c r="DK757" s="2"/>
    </row>
    <row r="758" spans="3:115" s="80" customFormat="1" x14ac:dyDescent="0.15">
      <c r="C758" s="81"/>
      <c r="G758" s="82"/>
      <c r="H758" s="161"/>
      <c r="Q758" s="2"/>
      <c r="BC758" s="2"/>
      <c r="BM758" s="2"/>
      <c r="BW758" s="2"/>
      <c r="CG758" s="2"/>
      <c r="CQ758" s="2"/>
      <c r="DA758" s="2"/>
      <c r="DK758" s="2"/>
    </row>
    <row r="759" spans="3:115" s="80" customFormat="1" x14ac:dyDescent="0.15">
      <c r="C759" s="81"/>
      <c r="G759" s="82"/>
      <c r="H759" s="161"/>
      <c r="Q759" s="2"/>
      <c r="BC759" s="2"/>
      <c r="BM759" s="2"/>
      <c r="BW759" s="2"/>
      <c r="CG759" s="2"/>
      <c r="CQ759" s="2"/>
      <c r="DA759" s="2"/>
      <c r="DK759" s="2"/>
    </row>
    <row r="760" spans="3:115" s="80" customFormat="1" x14ac:dyDescent="0.15">
      <c r="C760" s="81"/>
      <c r="G760" s="82"/>
      <c r="H760" s="161"/>
      <c r="Q760" s="2"/>
      <c r="BC760" s="2"/>
      <c r="BM760" s="2"/>
      <c r="BW760" s="2"/>
      <c r="CG760" s="2"/>
      <c r="CQ760" s="2"/>
      <c r="DA760" s="2"/>
      <c r="DK760" s="2"/>
    </row>
    <row r="761" spans="3:115" s="80" customFormat="1" x14ac:dyDescent="0.15">
      <c r="C761" s="81"/>
      <c r="G761" s="82"/>
      <c r="H761" s="161"/>
      <c r="Q761" s="2"/>
      <c r="BC761" s="2"/>
      <c r="BM761" s="2"/>
      <c r="BW761" s="2"/>
      <c r="CG761" s="2"/>
      <c r="CQ761" s="2"/>
      <c r="DA761" s="2"/>
      <c r="DK761" s="2"/>
    </row>
    <row r="762" spans="3:115" s="80" customFormat="1" x14ac:dyDescent="0.15">
      <c r="C762" s="81"/>
      <c r="G762" s="82"/>
      <c r="H762" s="161"/>
      <c r="Q762" s="2"/>
      <c r="BC762" s="2"/>
      <c r="BM762" s="2"/>
      <c r="BW762" s="2"/>
      <c r="CG762" s="2"/>
      <c r="CQ762" s="2"/>
      <c r="DA762" s="2"/>
      <c r="DK762" s="2"/>
    </row>
    <row r="763" spans="3:115" s="80" customFormat="1" x14ac:dyDescent="0.15">
      <c r="C763" s="81"/>
      <c r="G763" s="82"/>
      <c r="H763" s="161"/>
      <c r="Q763" s="2"/>
      <c r="BC763" s="2"/>
      <c r="BM763" s="2"/>
      <c r="BW763" s="2"/>
      <c r="CG763" s="2"/>
      <c r="CQ763" s="2"/>
      <c r="DA763" s="2"/>
      <c r="DK763" s="2"/>
    </row>
    <row r="764" spans="3:115" s="80" customFormat="1" x14ac:dyDescent="0.15">
      <c r="C764" s="81"/>
      <c r="G764" s="82"/>
      <c r="H764" s="161"/>
      <c r="Q764" s="2"/>
      <c r="BC764" s="2"/>
      <c r="BM764" s="2"/>
      <c r="BW764" s="2"/>
      <c r="CG764" s="2"/>
      <c r="CQ764" s="2"/>
      <c r="DA764" s="2"/>
      <c r="DK764" s="2"/>
    </row>
    <row r="765" spans="3:115" s="80" customFormat="1" x14ac:dyDescent="0.15">
      <c r="C765" s="81"/>
      <c r="G765" s="82"/>
      <c r="H765" s="161"/>
      <c r="Q765" s="2"/>
      <c r="BC765" s="2"/>
      <c r="BM765" s="2"/>
      <c r="BW765" s="2"/>
      <c r="CG765" s="2"/>
      <c r="CQ765" s="2"/>
      <c r="DA765" s="2"/>
      <c r="DK765" s="2"/>
    </row>
    <row r="766" spans="3:115" s="80" customFormat="1" x14ac:dyDescent="0.15">
      <c r="C766" s="81"/>
      <c r="G766" s="82"/>
      <c r="H766" s="161"/>
      <c r="Q766" s="2"/>
      <c r="BC766" s="2"/>
      <c r="BM766" s="2"/>
      <c r="BW766" s="2"/>
      <c r="CG766" s="2"/>
      <c r="CQ766" s="2"/>
      <c r="DA766" s="2"/>
      <c r="DK766" s="2"/>
    </row>
    <row r="767" spans="3:115" s="80" customFormat="1" x14ac:dyDescent="0.15">
      <c r="C767" s="81"/>
      <c r="G767" s="82"/>
      <c r="H767" s="161"/>
      <c r="Q767" s="2"/>
      <c r="BC767" s="2"/>
      <c r="BM767" s="2"/>
      <c r="BW767" s="2"/>
      <c r="CG767" s="2"/>
      <c r="CQ767" s="2"/>
      <c r="DA767" s="2"/>
      <c r="DK767" s="2"/>
    </row>
    <row r="768" spans="3:115" s="80" customFormat="1" x14ac:dyDescent="0.15">
      <c r="C768" s="81"/>
      <c r="G768" s="82"/>
      <c r="H768" s="161"/>
      <c r="Q768" s="2"/>
      <c r="BC768" s="2"/>
      <c r="BM768" s="2"/>
      <c r="BW768" s="2"/>
      <c r="CG768" s="2"/>
      <c r="CQ768" s="2"/>
      <c r="DA768" s="2"/>
      <c r="DK768" s="2"/>
    </row>
    <row r="769" spans="3:115" s="80" customFormat="1" x14ac:dyDescent="0.15">
      <c r="C769" s="81"/>
      <c r="G769" s="82"/>
      <c r="H769" s="161"/>
      <c r="Q769" s="2"/>
      <c r="BC769" s="2"/>
      <c r="BM769" s="2"/>
      <c r="BW769" s="2"/>
      <c r="CG769" s="2"/>
      <c r="CQ769" s="2"/>
      <c r="DA769" s="2"/>
      <c r="DK769" s="2"/>
    </row>
    <row r="770" spans="3:115" s="80" customFormat="1" x14ac:dyDescent="0.15">
      <c r="C770" s="81"/>
      <c r="G770" s="82"/>
      <c r="H770" s="161"/>
      <c r="Q770" s="2"/>
      <c r="BC770" s="2"/>
      <c r="BM770" s="2"/>
      <c r="BW770" s="2"/>
      <c r="CG770" s="2"/>
      <c r="CQ770" s="2"/>
      <c r="DA770" s="2"/>
      <c r="DK770" s="2"/>
    </row>
    <row r="771" spans="3:115" s="80" customFormat="1" x14ac:dyDescent="0.15">
      <c r="C771" s="81"/>
      <c r="G771" s="82"/>
      <c r="H771" s="161"/>
      <c r="Q771" s="2"/>
      <c r="BC771" s="2"/>
      <c r="BM771" s="2"/>
      <c r="BW771" s="2"/>
      <c r="CG771" s="2"/>
      <c r="CQ771" s="2"/>
      <c r="DA771" s="2"/>
      <c r="DK771" s="2"/>
    </row>
    <row r="772" spans="3:115" s="80" customFormat="1" x14ac:dyDescent="0.15">
      <c r="C772" s="81"/>
      <c r="G772" s="82"/>
      <c r="H772" s="161"/>
      <c r="Q772" s="2"/>
      <c r="BC772" s="2"/>
      <c r="BM772" s="2"/>
      <c r="BW772" s="2"/>
      <c r="CG772" s="2"/>
      <c r="CQ772" s="2"/>
      <c r="DA772" s="2"/>
      <c r="DK772" s="2"/>
    </row>
    <row r="773" spans="3:115" s="80" customFormat="1" x14ac:dyDescent="0.15">
      <c r="C773" s="81"/>
      <c r="G773" s="82"/>
      <c r="H773" s="161"/>
      <c r="Q773" s="2"/>
      <c r="BC773" s="2"/>
      <c r="BM773" s="2"/>
      <c r="BW773" s="2"/>
      <c r="CG773" s="2"/>
      <c r="CQ773" s="2"/>
      <c r="DA773" s="2"/>
      <c r="DK773" s="2"/>
    </row>
    <row r="774" spans="3:115" s="80" customFormat="1" x14ac:dyDescent="0.15">
      <c r="C774" s="81"/>
      <c r="G774" s="82"/>
      <c r="H774" s="161"/>
      <c r="Q774" s="2"/>
      <c r="BC774" s="2"/>
      <c r="BM774" s="2"/>
      <c r="BW774" s="2"/>
      <c r="CG774" s="2"/>
      <c r="CQ774" s="2"/>
      <c r="DA774" s="2"/>
      <c r="DK774" s="2"/>
    </row>
    <row r="775" spans="3:115" s="80" customFormat="1" x14ac:dyDescent="0.15">
      <c r="C775" s="81"/>
      <c r="G775" s="82"/>
      <c r="H775" s="161"/>
      <c r="Q775" s="2"/>
      <c r="BC775" s="2"/>
      <c r="BM775" s="2"/>
      <c r="BW775" s="2"/>
      <c r="CG775" s="2"/>
      <c r="CQ775" s="2"/>
      <c r="DA775" s="2"/>
      <c r="DK775" s="2"/>
    </row>
    <row r="776" spans="3:115" s="80" customFormat="1" x14ac:dyDescent="0.15">
      <c r="C776" s="81"/>
      <c r="G776" s="82"/>
      <c r="H776" s="161"/>
      <c r="Q776" s="2"/>
      <c r="BC776" s="2"/>
      <c r="BM776" s="2"/>
      <c r="BW776" s="2"/>
      <c r="CG776" s="2"/>
      <c r="CQ776" s="2"/>
      <c r="DA776" s="2"/>
      <c r="DK776" s="2"/>
    </row>
    <row r="777" spans="3:115" s="80" customFormat="1" x14ac:dyDescent="0.15">
      <c r="C777" s="81"/>
      <c r="G777" s="82"/>
      <c r="H777" s="161"/>
      <c r="Q777" s="2"/>
      <c r="BC777" s="2"/>
      <c r="BM777" s="2"/>
      <c r="BW777" s="2"/>
      <c r="CG777" s="2"/>
      <c r="CQ777" s="2"/>
      <c r="DA777" s="2"/>
      <c r="DK777" s="2"/>
    </row>
    <row r="778" spans="3:115" s="80" customFormat="1" x14ac:dyDescent="0.15">
      <c r="C778" s="81"/>
      <c r="G778" s="82"/>
      <c r="H778" s="161"/>
      <c r="Q778" s="2"/>
      <c r="BC778" s="2"/>
      <c r="BM778" s="2"/>
      <c r="BW778" s="2"/>
      <c r="CG778" s="2"/>
      <c r="CQ778" s="2"/>
      <c r="DA778" s="2"/>
      <c r="DK778" s="2"/>
    </row>
    <row r="779" spans="3:115" s="80" customFormat="1" x14ac:dyDescent="0.15">
      <c r="C779" s="81"/>
      <c r="G779" s="82"/>
      <c r="H779" s="161"/>
      <c r="Q779" s="2"/>
      <c r="BC779" s="2"/>
      <c r="BM779" s="2"/>
      <c r="BW779" s="2"/>
      <c r="CG779" s="2"/>
      <c r="CQ779" s="2"/>
      <c r="DA779" s="2"/>
      <c r="DK779" s="2"/>
    </row>
    <row r="780" spans="3:115" s="80" customFormat="1" x14ac:dyDescent="0.15">
      <c r="C780" s="81"/>
      <c r="G780" s="82"/>
      <c r="H780" s="161"/>
      <c r="Q780" s="2"/>
      <c r="BC780" s="2"/>
      <c r="BM780" s="2"/>
      <c r="BW780" s="2"/>
      <c r="CG780" s="2"/>
      <c r="CQ780" s="2"/>
      <c r="DA780" s="2"/>
      <c r="DK780" s="2"/>
    </row>
    <row r="781" spans="3:115" s="80" customFormat="1" x14ac:dyDescent="0.15">
      <c r="C781" s="81"/>
      <c r="G781" s="82"/>
      <c r="H781" s="161"/>
      <c r="Q781" s="2"/>
      <c r="BC781" s="2"/>
      <c r="BM781" s="2"/>
      <c r="BW781" s="2"/>
      <c r="CG781" s="2"/>
      <c r="CQ781" s="2"/>
      <c r="DA781" s="2"/>
      <c r="DK781" s="2"/>
    </row>
    <row r="782" spans="3:115" s="80" customFormat="1" x14ac:dyDescent="0.15">
      <c r="C782" s="81"/>
      <c r="G782" s="82"/>
      <c r="H782" s="161"/>
      <c r="Q782" s="2"/>
      <c r="BC782" s="2"/>
      <c r="BM782" s="2"/>
      <c r="BW782" s="2"/>
      <c r="CG782" s="2"/>
      <c r="CQ782" s="2"/>
      <c r="DA782" s="2"/>
      <c r="DK782" s="2"/>
    </row>
    <row r="783" spans="3:115" s="80" customFormat="1" x14ac:dyDescent="0.15">
      <c r="C783" s="81"/>
      <c r="G783" s="82"/>
      <c r="H783" s="161"/>
      <c r="Q783" s="2"/>
      <c r="BC783" s="2"/>
      <c r="BM783" s="2"/>
      <c r="BW783" s="2"/>
      <c r="CG783" s="2"/>
      <c r="CQ783" s="2"/>
      <c r="DA783" s="2"/>
      <c r="DK783" s="2"/>
    </row>
    <row r="784" spans="3:115" s="80" customFormat="1" x14ac:dyDescent="0.15">
      <c r="C784" s="81"/>
      <c r="G784" s="82"/>
      <c r="H784" s="161"/>
      <c r="Q784" s="2"/>
      <c r="BC784" s="2"/>
      <c r="BM784" s="2"/>
      <c r="BW784" s="2"/>
      <c r="CG784" s="2"/>
      <c r="CQ784" s="2"/>
      <c r="DA784" s="2"/>
      <c r="DK784" s="2"/>
    </row>
    <row r="785" spans="3:115" s="80" customFormat="1" x14ac:dyDescent="0.15">
      <c r="C785" s="81"/>
      <c r="G785" s="82"/>
      <c r="H785" s="161"/>
      <c r="Q785" s="2"/>
      <c r="BC785" s="2"/>
      <c r="BM785" s="2"/>
      <c r="BW785" s="2"/>
      <c r="CG785" s="2"/>
      <c r="CQ785" s="2"/>
      <c r="DA785" s="2"/>
      <c r="DK785" s="2"/>
    </row>
    <row r="786" spans="3:115" s="80" customFormat="1" x14ac:dyDescent="0.15">
      <c r="C786" s="81"/>
      <c r="G786" s="82"/>
      <c r="H786" s="161"/>
      <c r="Q786" s="2"/>
      <c r="BC786" s="2"/>
      <c r="BM786" s="2"/>
      <c r="BW786" s="2"/>
      <c r="CG786" s="2"/>
      <c r="CQ786" s="2"/>
      <c r="DA786" s="2"/>
      <c r="DK786" s="2"/>
    </row>
    <row r="787" spans="3:115" s="80" customFormat="1" x14ac:dyDescent="0.15">
      <c r="C787" s="81"/>
      <c r="G787" s="82"/>
      <c r="H787" s="161"/>
      <c r="Q787" s="2"/>
      <c r="BC787" s="2"/>
      <c r="BM787" s="2"/>
      <c r="BW787" s="2"/>
      <c r="CG787" s="2"/>
      <c r="CQ787" s="2"/>
      <c r="DA787" s="2"/>
      <c r="DK787" s="2"/>
    </row>
    <row r="788" spans="3:115" s="80" customFormat="1" x14ac:dyDescent="0.15">
      <c r="C788" s="81"/>
      <c r="G788" s="82"/>
      <c r="H788" s="161"/>
      <c r="Q788" s="2"/>
      <c r="BC788" s="2"/>
      <c r="BM788" s="2"/>
      <c r="BW788" s="2"/>
      <c r="CG788" s="2"/>
      <c r="CQ788" s="2"/>
      <c r="DA788" s="2"/>
      <c r="DK788" s="2"/>
    </row>
    <row r="789" spans="3:115" s="80" customFormat="1" x14ac:dyDescent="0.15">
      <c r="C789" s="81"/>
      <c r="G789" s="82"/>
      <c r="H789" s="161"/>
      <c r="Q789" s="2"/>
      <c r="BC789" s="2"/>
      <c r="BM789" s="2"/>
      <c r="BW789" s="2"/>
      <c r="CG789" s="2"/>
      <c r="CQ789" s="2"/>
      <c r="DA789" s="2"/>
      <c r="DK789" s="2"/>
    </row>
    <row r="790" spans="3:115" s="80" customFormat="1" x14ac:dyDescent="0.15">
      <c r="C790" s="81"/>
      <c r="G790" s="82"/>
      <c r="H790" s="161"/>
      <c r="Q790" s="2"/>
      <c r="BC790" s="2"/>
      <c r="BM790" s="2"/>
      <c r="BW790" s="2"/>
      <c r="CG790" s="2"/>
      <c r="CQ790" s="2"/>
      <c r="DA790" s="2"/>
      <c r="DK790" s="2"/>
    </row>
    <row r="791" spans="3:115" s="80" customFormat="1" x14ac:dyDescent="0.15">
      <c r="C791" s="81"/>
      <c r="G791" s="82"/>
      <c r="H791" s="161"/>
      <c r="Q791" s="2"/>
      <c r="BC791" s="2"/>
      <c r="BM791" s="2"/>
      <c r="BW791" s="2"/>
      <c r="CG791" s="2"/>
      <c r="CQ791" s="2"/>
      <c r="DA791" s="2"/>
      <c r="DK791" s="2"/>
    </row>
    <row r="792" spans="3:115" s="80" customFormat="1" x14ac:dyDescent="0.15">
      <c r="C792" s="81"/>
      <c r="G792" s="82"/>
      <c r="H792" s="161"/>
      <c r="Q792" s="2"/>
      <c r="BC792" s="2"/>
      <c r="BM792" s="2"/>
      <c r="BW792" s="2"/>
      <c r="CG792" s="2"/>
      <c r="CQ792" s="2"/>
      <c r="DA792" s="2"/>
      <c r="DK792" s="2"/>
    </row>
    <row r="793" spans="3:115" s="80" customFormat="1" x14ac:dyDescent="0.15">
      <c r="C793" s="81"/>
      <c r="G793" s="82"/>
      <c r="H793" s="161"/>
      <c r="Q793" s="2"/>
      <c r="BC793" s="2"/>
      <c r="BM793" s="2"/>
      <c r="BW793" s="2"/>
      <c r="CG793" s="2"/>
      <c r="CQ793" s="2"/>
      <c r="DA793" s="2"/>
      <c r="DK793" s="2"/>
    </row>
    <row r="794" spans="3:115" s="80" customFormat="1" x14ac:dyDescent="0.15">
      <c r="C794" s="81"/>
      <c r="G794" s="82"/>
      <c r="H794" s="161"/>
      <c r="Q794" s="2"/>
      <c r="BC794" s="2"/>
      <c r="BM794" s="2"/>
      <c r="BW794" s="2"/>
      <c r="CG794" s="2"/>
      <c r="CQ794" s="2"/>
      <c r="DA794" s="2"/>
      <c r="DK794" s="2"/>
    </row>
    <row r="795" spans="3:115" s="80" customFormat="1" x14ac:dyDescent="0.15">
      <c r="C795" s="81"/>
      <c r="G795" s="82"/>
      <c r="H795" s="161"/>
      <c r="Q795" s="2"/>
      <c r="BC795" s="2"/>
      <c r="BM795" s="2"/>
      <c r="BW795" s="2"/>
      <c r="CG795" s="2"/>
      <c r="CQ795" s="2"/>
      <c r="DA795" s="2"/>
      <c r="DK795" s="2"/>
    </row>
    <row r="796" spans="3:115" s="80" customFormat="1" x14ac:dyDescent="0.15">
      <c r="C796" s="81"/>
      <c r="G796" s="82"/>
      <c r="H796" s="161"/>
      <c r="Q796" s="2"/>
      <c r="BC796" s="2"/>
      <c r="BM796" s="2"/>
      <c r="BW796" s="2"/>
      <c r="CG796" s="2"/>
      <c r="CQ796" s="2"/>
      <c r="DA796" s="2"/>
      <c r="DK796" s="2"/>
    </row>
    <row r="797" spans="3:115" s="80" customFormat="1" x14ac:dyDescent="0.15">
      <c r="C797" s="81"/>
      <c r="G797" s="82"/>
      <c r="H797" s="161"/>
      <c r="Q797" s="2"/>
      <c r="BC797" s="2"/>
      <c r="BM797" s="2"/>
      <c r="BW797" s="2"/>
      <c r="CG797" s="2"/>
      <c r="CQ797" s="2"/>
      <c r="DA797" s="2"/>
      <c r="DK797" s="2"/>
    </row>
    <row r="798" spans="3:115" s="80" customFormat="1" x14ac:dyDescent="0.15">
      <c r="C798" s="81"/>
      <c r="G798" s="82"/>
      <c r="H798" s="161"/>
      <c r="Q798" s="2"/>
      <c r="BC798" s="2"/>
      <c r="BM798" s="2"/>
      <c r="BW798" s="2"/>
      <c r="CG798" s="2"/>
      <c r="CQ798" s="2"/>
      <c r="DA798" s="2"/>
      <c r="DK798" s="2"/>
    </row>
    <row r="799" spans="3:115" s="80" customFormat="1" x14ac:dyDescent="0.15">
      <c r="C799" s="81"/>
      <c r="G799" s="82"/>
      <c r="H799" s="161"/>
      <c r="Q799" s="2"/>
      <c r="BC799" s="2"/>
      <c r="BM799" s="2"/>
      <c r="BW799" s="2"/>
      <c r="CG799" s="2"/>
      <c r="CQ799" s="2"/>
      <c r="DA799" s="2"/>
      <c r="DK799" s="2"/>
    </row>
    <row r="800" spans="3:115" s="80" customFormat="1" x14ac:dyDescent="0.15">
      <c r="C800" s="81"/>
      <c r="G800" s="82"/>
      <c r="H800" s="161"/>
      <c r="Q800" s="2"/>
      <c r="BC800" s="2"/>
      <c r="BM800" s="2"/>
      <c r="BW800" s="2"/>
      <c r="CG800" s="2"/>
      <c r="CQ800" s="2"/>
      <c r="DA800" s="2"/>
      <c r="DK800" s="2"/>
    </row>
    <row r="801" spans="3:115" s="80" customFormat="1" x14ac:dyDescent="0.15">
      <c r="C801" s="81"/>
      <c r="G801" s="82"/>
      <c r="H801" s="161"/>
      <c r="Q801" s="2"/>
      <c r="BC801" s="2"/>
      <c r="BM801" s="2"/>
      <c r="BW801" s="2"/>
      <c r="CG801" s="2"/>
      <c r="CQ801" s="2"/>
      <c r="DA801" s="2"/>
      <c r="DK801" s="2"/>
    </row>
    <row r="802" spans="3:115" s="80" customFormat="1" x14ac:dyDescent="0.15">
      <c r="C802" s="81"/>
      <c r="G802" s="82"/>
      <c r="H802" s="161"/>
      <c r="Q802" s="2"/>
      <c r="BC802" s="2"/>
      <c r="BM802" s="2"/>
      <c r="BW802" s="2"/>
      <c r="CG802" s="2"/>
      <c r="CQ802" s="2"/>
      <c r="DA802" s="2"/>
      <c r="DK802" s="2"/>
    </row>
    <row r="803" spans="3:115" s="80" customFormat="1" x14ac:dyDescent="0.15">
      <c r="C803" s="81"/>
      <c r="G803" s="82"/>
      <c r="H803" s="161"/>
      <c r="Q803" s="2"/>
      <c r="BC803" s="2"/>
      <c r="BM803" s="2"/>
      <c r="BW803" s="2"/>
      <c r="CG803" s="2"/>
      <c r="CQ803" s="2"/>
      <c r="DA803" s="2"/>
      <c r="DK803" s="2"/>
    </row>
    <row r="804" spans="3:115" s="80" customFormat="1" x14ac:dyDescent="0.15">
      <c r="C804" s="81"/>
      <c r="G804" s="82"/>
      <c r="H804" s="161"/>
      <c r="Q804" s="2"/>
      <c r="BC804" s="2"/>
      <c r="BM804" s="2"/>
      <c r="BW804" s="2"/>
      <c r="CG804" s="2"/>
      <c r="CQ804" s="2"/>
      <c r="DA804" s="2"/>
      <c r="DK804" s="2"/>
    </row>
    <row r="805" spans="3:115" s="80" customFormat="1" x14ac:dyDescent="0.15">
      <c r="C805" s="81"/>
      <c r="G805" s="82"/>
      <c r="H805" s="161"/>
      <c r="Q805" s="2"/>
      <c r="BC805" s="2"/>
      <c r="BM805" s="2"/>
      <c r="BW805" s="2"/>
      <c r="CG805" s="2"/>
      <c r="CQ805" s="2"/>
      <c r="DA805" s="2"/>
      <c r="DK805" s="2"/>
    </row>
    <row r="806" spans="3:115" s="80" customFormat="1" x14ac:dyDescent="0.15">
      <c r="C806" s="81"/>
      <c r="G806" s="82"/>
      <c r="H806" s="161"/>
      <c r="Q806" s="2"/>
      <c r="BC806" s="2"/>
      <c r="BM806" s="2"/>
      <c r="BW806" s="2"/>
      <c r="CG806" s="2"/>
      <c r="CQ806" s="2"/>
      <c r="DA806" s="2"/>
      <c r="DK806" s="2"/>
    </row>
    <row r="807" spans="3:115" s="80" customFormat="1" x14ac:dyDescent="0.15">
      <c r="C807" s="81"/>
      <c r="G807" s="82"/>
      <c r="H807" s="161"/>
      <c r="Q807" s="2"/>
      <c r="BC807" s="2"/>
      <c r="BM807" s="2"/>
      <c r="BW807" s="2"/>
      <c r="CG807" s="2"/>
      <c r="CQ807" s="2"/>
      <c r="DA807" s="2"/>
      <c r="DK807" s="2"/>
    </row>
    <row r="808" spans="3:115" s="80" customFormat="1" x14ac:dyDescent="0.15">
      <c r="C808" s="81"/>
      <c r="G808" s="82"/>
      <c r="H808" s="161"/>
      <c r="Q808" s="2"/>
      <c r="BC808" s="2"/>
      <c r="BM808" s="2"/>
      <c r="BW808" s="2"/>
      <c r="CG808" s="2"/>
      <c r="CQ808" s="2"/>
      <c r="DA808" s="2"/>
      <c r="DK808" s="2"/>
    </row>
    <row r="809" spans="3:115" s="80" customFormat="1" x14ac:dyDescent="0.15">
      <c r="C809" s="81"/>
      <c r="G809" s="82"/>
      <c r="H809" s="161"/>
      <c r="Q809" s="2"/>
      <c r="BC809" s="2"/>
      <c r="BM809" s="2"/>
      <c r="BW809" s="2"/>
      <c r="CG809" s="2"/>
      <c r="CQ809" s="2"/>
      <c r="DA809" s="2"/>
      <c r="DK809" s="2"/>
    </row>
    <row r="810" spans="3:115" s="80" customFormat="1" x14ac:dyDescent="0.15">
      <c r="C810" s="81"/>
      <c r="G810" s="82"/>
      <c r="H810" s="161"/>
      <c r="Q810" s="2"/>
      <c r="BC810" s="2"/>
      <c r="BM810" s="2"/>
      <c r="BW810" s="2"/>
      <c r="CG810" s="2"/>
      <c r="CQ810" s="2"/>
      <c r="DA810" s="2"/>
      <c r="DK810" s="2"/>
    </row>
    <row r="811" spans="3:115" s="80" customFormat="1" x14ac:dyDescent="0.15">
      <c r="C811" s="81"/>
      <c r="G811" s="82"/>
      <c r="H811" s="161"/>
      <c r="Q811" s="2"/>
      <c r="BC811" s="2"/>
      <c r="BM811" s="2"/>
      <c r="BW811" s="2"/>
      <c r="CG811" s="2"/>
      <c r="CQ811" s="2"/>
      <c r="DA811" s="2"/>
      <c r="DK811" s="2"/>
    </row>
    <row r="812" spans="3:115" s="80" customFormat="1" x14ac:dyDescent="0.15">
      <c r="C812" s="81"/>
      <c r="G812" s="82"/>
      <c r="H812" s="161"/>
      <c r="Q812" s="2"/>
      <c r="BC812" s="2"/>
      <c r="BM812" s="2"/>
      <c r="BW812" s="2"/>
      <c r="CG812" s="2"/>
      <c r="CQ812" s="2"/>
      <c r="DA812" s="2"/>
      <c r="DK812" s="2"/>
    </row>
    <row r="813" spans="3:115" s="80" customFormat="1" x14ac:dyDescent="0.15">
      <c r="C813" s="81"/>
      <c r="G813" s="82"/>
      <c r="H813" s="161"/>
      <c r="Q813" s="2"/>
      <c r="BC813" s="2"/>
      <c r="BM813" s="2"/>
      <c r="BW813" s="2"/>
      <c r="CG813" s="2"/>
      <c r="CQ813" s="2"/>
      <c r="DA813" s="2"/>
      <c r="DK813" s="2"/>
    </row>
    <row r="814" spans="3:115" s="80" customFormat="1" x14ac:dyDescent="0.15">
      <c r="C814" s="81"/>
      <c r="G814" s="82"/>
      <c r="H814" s="161"/>
      <c r="Q814" s="2"/>
      <c r="BC814" s="2"/>
      <c r="BM814" s="2"/>
      <c r="BW814" s="2"/>
      <c r="CG814" s="2"/>
      <c r="CQ814" s="2"/>
      <c r="DA814" s="2"/>
      <c r="DK814" s="2"/>
    </row>
    <row r="815" spans="3:115" s="80" customFormat="1" x14ac:dyDescent="0.15">
      <c r="C815" s="81"/>
      <c r="G815" s="82"/>
      <c r="H815" s="161"/>
      <c r="Q815" s="2"/>
      <c r="BC815" s="2"/>
      <c r="BM815" s="2"/>
      <c r="BW815" s="2"/>
      <c r="CG815" s="2"/>
      <c r="CQ815" s="2"/>
      <c r="DA815" s="2"/>
      <c r="DK815" s="2"/>
    </row>
    <row r="816" spans="3:115" s="80" customFormat="1" x14ac:dyDescent="0.15">
      <c r="C816" s="81"/>
      <c r="G816" s="82"/>
      <c r="H816" s="161"/>
      <c r="Q816" s="2"/>
      <c r="BC816" s="2"/>
      <c r="BM816" s="2"/>
      <c r="BW816" s="2"/>
      <c r="CG816" s="2"/>
      <c r="CQ816" s="2"/>
      <c r="DA816" s="2"/>
      <c r="DK816" s="2"/>
    </row>
    <row r="817" spans="3:115" s="80" customFormat="1" x14ac:dyDescent="0.15">
      <c r="C817" s="81"/>
      <c r="G817" s="82"/>
      <c r="H817" s="161"/>
      <c r="Q817" s="2"/>
      <c r="BC817" s="2"/>
      <c r="BM817" s="2"/>
      <c r="BW817" s="2"/>
      <c r="CG817" s="2"/>
      <c r="CQ817" s="2"/>
      <c r="DA817" s="2"/>
      <c r="DK817" s="2"/>
    </row>
    <row r="818" spans="3:115" s="80" customFormat="1" x14ac:dyDescent="0.15">
      <c r="C818" s="81"/>
      <c r="G818" s="82"/>
      <c r="H818" s="161"/>
      <c r="Q818" s="2"/>
      <c r="BC818" s="2"/>
      <c r="BM818" s="2"/>
      <c r="BW818" s="2"/>
      <c r="CG818" s="2"/>
      <c r="CQ818" s="2"/>
      <c r="DA818" s="2"/>
      <c r="DK818" s="2"/>
    </row>
    <row r="819" spans="3:115" s="80" customFormat="1" x14ac:dyDescent="0.15">
      <c r="C819" s="81"/>
      <c r="G819" s="82"/>
      <c r="H819" s="161"/>
      <c r="Q819" s="2"/>
      <c r="BC819" s="2"/>
      <c r="BM819" s="2"/>
      <c r="BW819" s="2"/>
      <c r="CG819" s="2"/>
      <c r="CQ819" s="2"/>
      <c r="DA819" s="2"/>
      <c r="DK819" s="2"/>
    </row>
    <row r="820" spans="3:115" s="80" customFormat="1" x14ac:dyDescent="0.15">
      <c r="C820" s="81"/>
      <c r="G820" s="82"/>
      <c r="H820" s="161"/>
      <c r="Q820" s="2"/>
      <c r="BC820" s="2"/>
      <c r="BM820" s="2"/>
      <c r="BW820" s="2"/>
      <c r="CG820" s="2"/>
      <c r="CQ820" s="2"/>
      <c r="DA820" s="2"/>
      <c r="DK820" s="2"/>
    </row>
    <row r="821" spans="3:115" s="80" customFormat="1" x14ac:dyDescent="0.15">
      <c r="C821" s="81"/>
      <c r="G821" s="82"/>
      <c r="H821" s="161"/>
      <c r="Q821" s="2"/>
      <c r="BC821" s="2"/>
      <c r="BM821" s="2"/>
      <c r="BW821" s="2"/>
      <c r="CG821" s="2"/>
      <c r="CQ821" s="2"/>
      <c r="DA821" s="2"/>
      <c r="DK821" s="2"/>
    </row>
    <row r="822" spans="3:115" s="80" customFormat="1" x14ac:dyDescent="0.15">
      <c r="C822" s="81"/>
      <c r="G822" s="82"/>
      <c r="H822" s="161"/>
      <c r="Q822" s="2"/>
      <c r="BC822" s="2"/>
      <c r="BM822" s="2"/>
      <c r="BW822" s="2"/>
      <c r="CG822" s="2"/>
      <c r="CQ822" s="2"/>
      <c r="DA822" s="2"/>
      <c r="DK822" s="2"/>
    </row>
    <row r="823" spans="3:115" s="80" customFormat="1" x14ac:dyDescent="0.15">
      <c r="C823" s="81"/>
      <c r="G823" s="82"/>
      <c r="H823" s="161"/>
      <c r="Q823" s="2"/>
      <c r="BC823" s="2"/>
      <c r="BM823" s="2"/>
      <c r="BW823" s="2"/>
      <c r="CG823" s="2"/>
      <c r="CQ823" s="2"/>
      <c r="DA823" s="2"/>
      <c r="DK823" s="2"/>
    </row>
    <row r="824" spans="3:115" s="80" customFormat="1" x14ac:dyDescent="0.15">
      <c r="C824" s="81"/>
      <c r="G824" s="82"/>
      <c r="H824" s="161"/>
      <c r="Q824" s="2"/>
      <c r="BC824" s="2"/>
      <c r="BM824" s="2"/>
      <c r="BW824" s="2"/>
      <c r="CG824" s="2"/>
      <c r="CQ824" s="2"/>
      <c r="DA824" s="2"/>
      <c r="DK824" s="2"/>
    </row>
    <row r="825" spans="3:115" s="80" customFormat="1" x14ac:dyDescent="0.15">
      <c r="C825" s="81"/>
      <c r="G825" s="82"/>
      <c r="H825" s="161"/>
      <c r="Q825" s="2"/>
      <c r="BC825" s="2"/>
      <c r="BM825" s="2"/>
      <c r="BW825" s="2"/>
      <c r="CG825" s="2"/>
      <c r="CQ825" s="2"/>
      <c r="DA825" s="2"/>
      <c r="DK825" s="2"/>
    </row>
    <row r="826" spans="3:115" s="80" customFormat="1" x14ac:dyDescent="0.15">
      <c r="C826" s="81"/>
      <c r="G826" s="82"/>
      <c r="H826" s="161"/>
      <c r="Q826" s="2"/>
      <c r="BC826" s="2"/>
      <c r="BM826" s="2"/>
      <c r="BW826" s="2"/>
      <c r="CG826" s="2"/>
      <c r="CQ826" s="2"/>
      <c r="DA826" s="2"/>
      <c r="DK826" s="2"/>
    </row>
    <row r="827" spans="3:115" s="80" customFormat="1" x14ac:dyDescent="0.15">
      <c r="C827" s="81"/>
      <c r="G827" s="82"/>
      <c r="H827" s="161"/>
      <c r="Q827" s="2"/>
      <c r="BC827" s="2"/>
      <c r="BM827" s="2"/>
      <c r="BW827" s="2"/>
      <c r="CG827" s="2"/>
      <c r="CQ827" s="2"/>
      <c r="DA827" s="2"/>
      <c r="DK827" s="2"/>
    </row>
    <row r="828" spans="3:115" s="80" customFormat="1" x14ac:dyDescent="0.15">
      <c r="C828" s="81"/>
      <c r="G828" s="82"/>
      <c r="H828" s="161"/>
      <c r="Q828" s="2"/>
      <c r="BC828" s="2"/>
      <c r="BM828" s="2"/>
      <c r="BW828" s="2"/>
      <c r="CG828" s="2"/>
      <c r="CQ828" s="2"/>
      <c r="DA828" s="2"/>
      <c r="DK828" s="2"/>
    </row>
    <row r="829" spans="3:115" s="80" customFormat="1" x14ac:dyDescent="0.15">
      <c r="C829" s="81"/>
      <c r="G829" s="82"/>
      <c r="H829" s="161"/>
      <c r="Q829" s="2"/>
      <c r="BC829" s="2"/>
      <c r="BM829" s="2"/>
      <c r="BW829" s="2"/>
      <c r="CG829" s="2"/>
      <c r="CQ829" s="2"/>
      <c r="DA829" s="2"/>
      <c r="DK829" s="2"/>
    </row>
    <row r="830" spans="3:115" s="80" customFormat="1" x14ac:dyDescent="0.15">
      <c r="C830" s="81"/>
      <c r="G830" s="82"/>
      <c r="H830" s="161"/>
      <c r="Q830" s="2"/>
      <c r="BC830" s="2"/>
      <c r="BM830" s="2"/>
      <c r="BW830" s="2"/>
      <c r="CG830" s="2"/>
      <c r="CQ830" s="2"/>
      <c r="DA830" s="2"/>
      <c r="DK830" s="2"/>
    </row>
    <row r="831" spans="3:115" s="80" customFormat="1" x14ac:dyDescent="0.15">
      <c r="C831" s="81"/>
      <c r="G831" s="82"/>
      <c r="H831" s="161"/>
      <c r="Q831" s="2"/>
      <c r="BC831" s="2"/>
      <c r="BM831" s="2"/>
      <c r="BW831" s="2"/>
      <c r="CG831" s="2"/>
      <c r="CQ831" s="2"/>
      <c r="DA831" s="2"/>
      <c r="DK831" s="2"/>
    </row>
    <row r="832" spans="3:115" s="80" customFormat="1" x14ac:dyDescent="0.15">
      <c r="C832" s="81"/>
      <c r="G832" s="82"/>
      <c r="H832" s="161"/>
      <c r="Q832" s="2"/>
      <c r="BC832" s="2"/>
      <c r="BM832" s="2"/>
      <c r="BW832" s="2"/>
      <c r="CG832" s="2"/>
      <c r="CQ832" s="2"/>
      <c r="DA832" s="2"/>
      <c r="DK832" s="2"/>
    </row>
    <row r="833" spans="3:115" s="80" customFormat="1" x14ac:dyDescent="0.15">
      <c r="C833" s="81"/>
      <c r="G833" s="82"/>
      <c r="H833" s="161"/>
      <c r="Q833" s="2"/>
      <c r="BC833" s="2"/>
      <c r="BM833" s="2"/>
      <c r="BW833" s="2"/>
      <c r="CG833" s="2"/>
      <c r="CQ833" s="2"/>
      <c r="DA833" s="2"/>
      <c r="DK833" s="2"/>
    </row>
    <row r="834" spans="3:115" s="80" customFormat="1" x14ac:dyDescent="0.15">
      <c r="C834" s="81"/>
      <c r="G834" s="82"/>
      <c r="H834" s="161"/>
      <c r="Q834" s="2"/>
      <c r="BC834" s="2"/>
      <c r="BM834" s="2"/>
      <c r="BW834" s="2"/>
      <c r="CG834" s="2"/>
      <c r="CQ834" s="2"/>
      <c r="DA834" s="2"/>
      <c r="DK834" s="2"/>
    </row>
    <row r="835" spans="3:115" s="80" customFormat="1" x14ac:dyDescent="0.15">
      <c r="C835" s="81"/>
      <c r="G835" s="82"/>
      <c r="H835" s="161"/>
      <c r="Q835" s="2"/>
      <c r="BC835" s="2"/>
      <c r="BM835" s="2"/>
      <c r="BW835" s="2"/>
      <c r="CG835" s="2"/>
      <c r="CQ835" s="2"/>
      <c r="DA835" s="2"/>
      <c r="DK835" s="2"/>
    </row>
    <row r="836" spans="3:115" s="80" customFormat="1" x14ac:dyDescent="0.15">
      <c r="C836" s="81"/>
      <c r="G836" s="82"/>
      <c r="H836" s="161"/>
      <c r="Q836" s="2"/>
      <c r="BC836" s="2"/>
      <c r="BM836" s="2"/>
      <c r="BW836" s="2"/>
      <c r="CG836" s="2"/>
      <c r="CQ836" s="2"/>
      <c r="DA836" s="2"/>
      <c r="DK836" s="2"/>
    </row>
    <row r="837" spans="3:115" s="80" customFormat="1" x14ac:dyDescent="0.15">
      <c r="C837" s="81"/>
      <c r="G837" s="82"/>
      <c r="H837" s="161"/>
      <c r="Q837" s="2"/>
      <c r="BC837" s="2"/>
      <c r="BM837" s="2"/>
      <c r="BW837" s="2"/>
      <c r="CG837" s="2"/>
      <c r="CQ837" s="2"/>
      <c r="DA837" s="2"/>
      <c r="DK837" s="2"/>
    </row>
    <row r="838" spans="3:115" s="80" customFormat="1" x14ac:dyDescent="0.15">
      <c r="C838" s="81"/>
      <c r="G838" s="82"/>
      <c r="H838" s="161"/>
      <c r="Q838" s="2"/>
      <c r="BC838" s="2"/>
      <c r="BM838" s="2"/>
      <c r="BW838" s="2"/>
      <c r="CG838" s="2"/>
      <c r="CQ838" s="2"/>
      <c r="DA838" s="2"/>
      <c r="DK838" s="2"/>
    </row>
    <row r="839" spans="3:115" s="80" customFormat="1" x14ac:dyDescent="0.15">
      <c r="C839" s="81"/>
      <c r="G839" s="82"/>
      <c r="H839" s="161"/>
      <c r="Q839" s="2"/>
      <c r="BC839" s="2"/>
      <c r="BM839" s="2"/>
      <c r="BW839" s="2"/>
      <c r="CG839" s="2"/>
      <c r="CQ839" s="2"/>
      <c r="DA839" s="2"/>
      <c r="DK839" s="2"/>
    </row>
    <row r="840" spans="3:115" s="80" customFormat="1" x14ac:dyDescent="0.15">
      <c r="C840" s="81"/>
      <c r="G840" s="82"/>
      <c r="H840" s="161"/>
      <c r="Q840" s="2"/>
      <c r="BC840" s="2"/>
      <c r="BM840" s="2"/>
      <c r="BW840" s="2"/>
      <c r="CG840" s="2"/>
      <c r="CQ840" s="2"/>
      <c r="DA840" s="2"/>
      <c r="DK840" s="2"/>
    </row>
    <row r="841" spans="3:115" s="80" customFormat="1" x14ac:dyDescent="0.15">
      <c r="C841" s="81"/>
      <c r="G841" s="82"/>
      <c r="H841" s="161"/>
      <c r="Q841" s="2"/>
      <c r="BC841" s="2"/>
      <c r="BM841" s="2"/>
      <c r="BW841" s="2"/>
      <c r="CG841" s="2"/>
      <c r="CQ841" s="2"/>
      <c r="DA841" s="2"/>
      <c r="DK841" s="2"/>
    </row>
    <row r="842" spans="3:115" s="80" customFormat="1" x14ac:dyDescent="0.15">
      <c r="C842" s="81"/>
      <c r="G842" s="82"/>
      <c r="H842" s="161"/>
      <c r="Q842" s="2"/>
      <c r="BC842" s="2"/>
      <c r="BM842" s="2"/>
      <c r="BW842" s="2"/>
      <c r="CG842" s="2"/>
      <c r="CQ842" s="2"/>
      <c r="DA842" s="2"/>
      <c r="DK842" s="2"/>
    </row>
    <row r="843" spans="3:115" s="80" customFormat="1" x14ac:dyDescent="0.15">
      <c r="C843" s="81"/>
      <c r="G843" s="82"/>
      <c r="H843" s="161"/>
      <c r="Q843" s="2"/>
      <c r="BC843" s="2"/>
      <c r="BM843" s="2"/>
      <c r="BW843" s="2"/>
      <c r="CG843" s="2"/>
      <c r="CQ843" s="2"/>
      <c r="DA843" s="2"/>
      <c r="DK843" s="2"/>
    </row>
    <row r="844" spans="3:115" s="80" customFormat="1" x14ac:dyDescent="0.15">
      <c r="C844" s="81"/>
      <c r="G844" s="82"/>
      <c r="H844" s="161"/>
      <c r="Q844" s="2"/>
      <c r="BC844" s="2"/>
      <c r="BM844" s="2"/>
      <c r="BW844" s="2"/>
      <c r="CG844" s="2"/>
      <c r="CQ844" s="2"/>
      <c r="DA844" s="2"/>
      <c r="DK844" s="2"/>
    </row>
    <row r="845" spans="3:115" s="80" customFormat="1" x14ac:dyDescent="0.15">
      <c r="C845" s="81"/>
      <c r="G845" s="82"/>
      <c r="H845" s="161"/>
      <c r="Q845" s="2"/>
      <c r="BC845" s="2"/>
      <c r="BM845" s="2"/>
      <c r="BW845" s="2"/>
      <c r="CG845" s="2"/>
      <c r="CQ845" s="2"/>
      <c r="DA845" s="2"/>
      <c r="DK845" s="2"/>
    </row>
    <row r="846" spans="3:115" s="80" customFormat="1" x14ac:dyDescent="0.15">
      <c r="C846" s="81"/>
      <c r="G846" s="82"/>
      <c r="H846" s="161"/>
      <c r="Q846" s="2"/>
      <c r="BC846" s="2"/>
      <c r="BM846" s="2"/>
      <c r="BW846" s="2"/>
      <c r="CG846" s="2"/>
      <c r="CQ846" s="2"/>
      <c r="DA846" s="2"/>
      <c r="DK846" s="2"/>
    </row>
    <row r="847" spans="3:115" s="80" customFormat="1" x14ac:dyDescent="0.15">
      <c r="C847" s="81"/>
      <c r="G847" s="82"/>
      <c r="H847" s="161"/>
      <c r="Q847" s="2"/>
      <c r="BC847" s="2"/>
      <c r="BM847" s="2"/>
      <c r="BW847" s="2"/>
      <c r="CG847" s="2"/>
      <c r="CQ847" s="2"/>
      <c r="DA847" s="2"/>
      <c r="DK847" s="2"/>
    </row>
    <row r="848" spans="3:115" s="80" customFormat="1" x14ac:dyDescent="0.15">
      <c r="C848" s="81"/>
      <c r="G848" s="82"/>
      <c r="H848" s="161"/>
      <c r="Q848" s="2"/>
      <c r="BC848" s="2"/>
      <c r="BM848" s="2"/>
      <c r="BW848" s="2"/>
      <c r="CG848" s="2"/>
      <c r="CQ848" s="2"/>
      <c r="DA848" s="2"/>
      <c r="DK848" s="2"/>
    </row>
    <row r="849" spans="3:115" s="80" customFormat="1" x14ac:dyDescent="0.15">
      <c r="C849" s="81"/>
      <c r="G849" s="82"/>
      <c r="H849" s="161"/>
      <c r="Q849" s="2"/>
      <c r="BC849" s="2"/>
      <c r="BM849" s="2"/>
      <c r="BW849" s="2"/>
      <c r="CG849" s="2"/>
      <c r="CQ849" s="2"/>
      <c r="DA849" s="2"/>
      <c r="DK849" s="2"/>
    </row>
    <row r="850" spans="3:115" s="80" customFormat="1" x14ac:dyDescent="0.15">
      <c r="C850" s="81"/>
      <c r="G850" s="82"/>
      <c r="H850" s="161"/>
      <c r="Q850" s="2"/>
      <c r="BC850" s="2"/>
      <c r="BM850" s="2"/>
      <c r="BW850" s="2"/>
      <c r="CG850" s="2"/>
      <c r="CQ850" s="2"/>
      <c r="DA850" s="2"/>
      <c r="DK850" s="2"/>
    </row>
    <row r="851" spans="3:115" s="80" customFormat="1" x14ac:dyDescent="0.15">
      <c r="C851" s="81"/>
      <c r="G851" s="82"/>
      <c r="H851" s="161"/>
      <c r="Q851" s="2"/>
      <c r="BC851" s="2"/>
      <c r="BM851" s="2"/>
      <c r="BW851" s="2"/>
      <c r="CG851" s="2"/>
      <c r="CQ851" s="2"/>
      <c r="DA851" s="2"/>
      <c r="DK851" s="2"/>
    </row>
    <row r="852" spans="3:115" s="80" customFormat="1" x14ac:dyDescent="0.15">
      <c r="C852" s="81"/>
      <c r="G852" s="82"/>
      <c r="H852" s="161"/>
      <c r="Q852" s="2"/>
      <c r="BC852" s="2"/>
      <c r="BM852" s="2"/>
      <c r="BW852" s="2"/>
      <c r="CG852" s="2"/>
      <c r="CQ852" s="2"/>
      <c r="DA852" s="2"/>
      <c r="DK852" s="2"/>
    </row>
    <row r="853" spans="3:115" s="80" customFormat="1" x14ac:dyDescent="0.15">
      <c r="C853" s="81"/>
      <c r="G853" s="82"/>
      <c r="H853" s="161"/>
      <c r="Q853" s="2"/>
      <c r="BC853" s="2"/>
      <c r="BM853" s="2"/>
      <c r="BW853" s="2"/>
      <c r="CG853" s="2"/>
      <c r="CQ853" s="2"/>
      <c r="DA853" s="2"/>
      <c r="DK853" s="2"/>
    </row>
    <row r="854" spans="3:115" s="80" customFormat="1" x14ac:dyDescent="0.15">
      <c r="C854" s="81"/>
      <c r="G854" s="82"/>
      <c r="H854" s="161"/>
      <c r="Q854" s="2"/>
      <c r="BC854" s="2"/>
      <c r="BM854" s="2"/>
      <c r="BW854" s="2"/>
      <c r="CG854" s="2"/>
      <c r="CQ854" s="2"/>
      <c r="DA854" s="2"/>
      <c r="DK854" s="2"/>
    </row>
    <row r="855" spans="3:115" s="80" customFormat="1" x14ac:dyDescent="0.15">
      <c r="C855" s="81"/>
      <c r="G855" s="82"/>
      <c r="H855" s="161"/>
      <c r="Q855" s="2"/>
      <c r="BC855" s="2"/>
      <c r="BM855" s="2"/>
      <c r="BW855" s="2"/>
      <c r="CG855" s="2"/>
      <c r="CQ855" s="2"/>
      <c r="DA855" s="2"/>
      <c r="DK855" s="2"/>
    </row>
    <row r="856" spans="3:115" s="80" customFormat="1" x14ac:dyDescent="0.15">
      <c r="C856" s="81"/>
      <c r="G856" s="82"/>
      <c r="H856" s="161"/>
      <c r="Q856" s="2"/>
      <c r="BC856" s="2"/>
      <c r="BM856" s="2"/>
      <c r="BW856" s="2"/>
      <c r="CG856" s="2"/>
      <c r="CQ856" s="2"/>
      <c r="DA856" s="2"/>
      <c r="DK856" s="2"/>
    </row>
    <row r="857" spans="3:115" s="80" customFormat="1" x14ac:dyDescent="0.15">
      <c r="C857" s="81"/>
      <c r="G857" s="82"/>
      <c r="H857" s="161"/>
      <c r="Q857" s="2"/>
      <c r="BC857" s="2"/>
      <c r="BM857" s="2"/>
      <c r="BW857" s="2"/>
      <c r="CG857" s="2"/>
      <c r="CQ857" s="2"/>
      <c r="DA857" s="2"/>
      <c r="DK857" s="2"/>
    </row>
    <row r="858" spans="3:115" s="80" customFormat="1" x14ac:dyDescent="0.15">
      <c r="C858" s="81"/>
      <c r="G858" s="82"/>
      <c r="H858" s="161"/>
      <c r="Q858" s="2"/>
      <c r="BC858" s="2"/>
      <c r="BM858" s="2"/>
      <c r="BW858" s="2"/>
      <c r="CG858" s="2"/>
      <c r="CQ858" s="2"/>
      <c r="DA858" s="2"/>
      <c r="DK858" s="2"/>
    </row>
    <row r="859" spans="3:115" s="80" customFormat="1" x14ac:dyDescent="0.15">
      <c r="C859" s="81"/>
      <c r="G859" s="82"/>
      <c r="H859" s="161"/>
      <c r="Q859" s="2"/>
      <c r="BC859" s="2"/>
      <c r="BM859" s="2"/>
      <c r="BW859" s="2"/>
      <c r="CG859" s="2"/>
      <c r="CQ859" s="2"/>
      <c r="DA859" s="2"/>
      <c r="DK859" s="2"/>
    </row>
    <row r="860" spans="3:115" s="80" customFormat="1" x14ac:dyDescent="0.15">
      <c r="C860" s="81"/>
      <c r="G860" s="82"/>
      <c r="H860" s="161"/>
      <c r="Q860" s="2"/>
      <c r="BC860" s="2"/>
      <c r="BM860" s="2"/>
      <c r="BW860" s="2"/>
      <c r="CG860" s="2"/>
      <c r="CQ860" s="2"/>
      <c r="DA860" s="2"/>
      <c r="DK860" s="2"/>
    </row>
    <row r="861" spans="3:115" s="80" customFormat="1" x14ac:dyDescent="0.15">
      <c r="C861" s="81"/>
      <c r="G861" s="82"/>
      <c r="H861" s="161"/>
      <c r="Q861" s="2"/>
      <c r="BC861" s="2"/>
      <c r="BM861" s="2"/>
      <c r="BW861" s="2"/>
      <c r="CG861" s="2"/>
      <c r="CQ861" s="2"/>
      <c r="DA861" s="2"/>
      <c r="DK861" s="2"/>
    </row>
    <row r="862" spans="3:115" s="80" customFormat="1" x14ac:dyDescent="0.15">
      <c r="C862" s="81"/>
      <c r="G862" s="82"/>
      <c r="H862" s="161"/>
      <c r="Q862" s="2"/>
      <c r="BC862" s="2"/>
      <c r="BM862" s="2"/>
      <c r="BW862" s="2"/>
      <c r="CG862" s="2"/>
      <c r="CQ862" s="2"/>
      <c r="DA862" s="2"/>
      <c r="DK862" s="2"/>
    </row>
    <row r="863" spans="3:115" s="80" customFormat="1" x14ac:dyDescent="0.15">
      <c r="C863" s="81"/>
      <c r="G863" s="82"/>
      <c r="H863" s="161"/>
      <c r="Q863" s="2"/>
      <c r="BC863" s="2"/>
      <c r="BM863" s="2"/>
      <c r="BW863" s="2"/>
      <c r="CG863" s="2"/>
      <c r="CQ863" s="2"/>
      <c r="DA863" s="2"/>
      <c r="DK863" s="2"/>
    </row>
    <row r="864" spans="3:115" s="80" customFormat="1" x14ac:dyDescent="0.15">
      <c r="C864" s="81"/>
      <c r="G864" s="82"/>
      <c r="H864" s="161"/>
      <c r="Q864" s="2"/>
      <c r="BC864" s="2"/>
      <c r="BM864" s="2"/>
      <c r="BW864" s="2"/>
      <c r="CG864" s="2"/>
      <c r="CQ864" s="2"/>
      <c r="DA864" s="2"/>
      <c r="DK864" s="2"/>
    </row>
    <row r="865" spans="3:115" s="80" customFormat="1" x14ac:dyDescent="0.15">
      <c r="C865" s="81"/>
      <c r="G865" s="82"/>
      <c r="H865" s="161"/>
      <c r="Q865" s="2"/>
      <c r="BC865" s="2"/>
      <c r="BM865" s="2"/>
      <c r="BW865" s="2"/>
      <c r="CG865" s="2"/>
      <c r="CQ865" s="2"/>
      <c r="DA865" s="2"/>
      <c r="DK865" s="2"/>
    </row>
    <row r="866" spans="3:115" s="80" customFormat="1" x14ac:dyDescent="0.15">
      <c r="C866" s="81"/>
      <c r="G866" s="82"/>
      <c r="H866" s="161"/>
      <c r="Q866" s="2"/>
      <c r="BC866" s="2"/>
      <c r="BM866" s="2"/>
      <c r="BW866" s="2"/>
      <c r="CG866" s="2"/>
      <c r="CQ866" s="2"/>
      <c r="DA866" s="2"/>
      <c r="DK866" s="2"/>
    </row>
    <row r="867" spans="3:115" s="80" customFormat="1" x14ac:dyDescent="0.15">
      <c r="C867" s="81"/>
      <c r="G867" s="82"/>
      <c r="H867" s="161"/>
      <c r="Q867" s="2"/>
      <c r="BC867" s="2"/>
      <c r="BM867" s="2"/>
      <c r="BW867" s="2"/>
      <c r="CG867" s="2"/>
      <c r="CQ867" s="2"/>
      <c r="DA867" s="2"/>
      <c r="DK867" s="2"/>
    </row>
    <row r="868" spans="3:115" s="80" customFormat="1" x14ac:dyDescent="0.15">
      <c r="C868" s="81"/>
      <c r="G868" s="82"/>
      <c r="H868" s="161"/>
      <c r="Q868" s="2"/>
      <c r="BC868" s="2"/>
      <c r="BM868" s="2"/>
      <c r="BW868" s="2"/>
      <c r="CG868" s="2"/>
      <c r="CQ868" s="2"/>
      <c r="DA868" s="2"/>
      <c r="DK868" s="2"/>
    </row>
    <row r="869" spans="3:115" s="80" customFormat="1" x14ac:dyDescent="0.15">
      <c r="C869" s="81"/>
      <c r="G869" s="82"/>
      <c r="H869" s="161"/>
      <c r="Q869" s="2"/>
      <c r="BC869" s="2"/>
      <c r="BM869" s="2"/>
      <c r="BW869" s="2"/>
      <c r="CG869" s="2"/>
      <c r="CQ869" s="2"/>
      <c r="DA869" s="2"/>
      <c r="DK869" s="2"/>
    </row>
    <row r="870" spans="3:115" s="80" customFormat="1" x14ac:dyDescent="0.15">
      <c r="C870" s="81"/>
      <c r="G870" s="82"/>
      <c r="H870" s="161"/>
      <c r="Q870" s="2"/>
      <c r="BC870" s="2"/>
      <c r="BM870" s="2"/>
      <c r="BW870" s="2"/>
      <c r="CG870" s="2"/>
      <c r="CQ870" s="2"/>
      <c r="DA870" s="2"/>
      <c r="DK870" s="2"/>
    </row>
    <row r="871" spans="3:115" s="80" customFormat="1" x14ac:dyDescent="0.15">
      <c r="C871" s="81"/>
      <c r="G871" s="82"/>
      <c r="H871" s="161"/>
      <c r="Q871" s="2"/>
      <c r="BC871" s="2"/>
      <c r="BM871" s="2"/>
      <c r="BW871" s="2"/>
      <c r="CG871" s="2"/>
      <c r="CQ871" s="2"/>
      <c r="DA871" s="2"/>
      <c r="DK871" s="2"/>
    </row>
    <row r="872" spans="3:115" s="80" customFormat="1" x14ac:dyDescent="0.15">
      <c r="C872" s="81"/>
      <c r="G872" s="82"/>
      <c r="H872" s="161"/>
      <c r="Q872" s="2"/>
      <c r="BC872" s="2"/>
      <c r="BM872" s="2"/>
      <c r="BW872" s="2"/>
      <c r="CG872" s="2"/>
      <c r="CQ872" s="2"/>
      <c r="DA872" s="2"/>
      <c r="DK872" s="2"/>
    </row>
    <row r="873" spans="3:115" s="80" customFormat="1" x14ac:dyDescent="0.15">
      <c r="C873" s="81"/>
      <c r="G873" s="82"/>
      <c r="H873" s="161"/>
      <c r="Q873" s="2"/>
      <c r="BC873" s="2"/>
      <c r="BM873" s="2"/>
      <c r="BW873" s="2"/>
      <c r="CG873" s="2"/>
      <c r="CQ873" s="2"/>
      <c r="DA873" s="2"/>
      <c r="DK873" s="2"/>
    </row>
    <row r="874" spans="3:115" s="80" customFormat="1" x14ac:dyDescent="0.15">
      <c r="C874" s="81"/>
      <c r="G874" s="82"/>
      <c r="H874" s="161"/>
      <c r="Q874" s="2"/>
      <c r="BC874" s="2"/>
      <c r="BM874" s="2"/>
      <c r="BW874" s="2"/>
      <c r="CG874" s="2"/>
      <c r="CQ874" s="2"/>
      <c r="DA874" s="2"/>
      <c r="DK874" s="2"/>
    </row>
    <row r="875" spans="3:115" s="80" customFormat="1" x14ac:dyDescent="0.15">
      <c r="C875" s="81"/>
      <c r="G875" s="82"/>
      <c r="H875" s="161"/>
      <c r="Q875" s="2"/>
      <c r="BC875" s="2"/>
      <c r="BM875" s="2"/>
      <c r="BW875" s="2"/>
      <c r="CG875" s="2"/>
      <c r="CQ875" s="2"/>
      <c r="DA875" s="2"/>
      <c r="DK875" s="2"/>
    </row>
    <row r="876" spans="3:115" s="80" customFormat="1" x14ac:dyDescent="0.15">
      <c r="C876" s="81"/>
      <c r="G876" s="82"/>
      <c r="H876" s="161"/>
      <c r="Q876" s="2"/>
      <c r="BC876" s="2"/>
      <c r="BM876" s="2"/>
      <c r="BW876" s="2"/>
      <c r="CG876" s="2"/>
      <c r="CQ876" s="2"/>
      <c r="DA876" s="2"/>
      <c r="DK876" s="2"/>
    </row>
    <row r="877" spans="3:115" s="80" customFormat="1" x14ac:dyDescent="0.15">
      <c r="C877" s="81"/>
      <c r="G877" s="82"/>
      <c r="H877" s="161"/>
      <c r="Q877" s="2"/>
      <c r="BC877" s="2"/>
      <c r="BM877" s="2"/>
      <c r="BW877" s="2"/>
      <c r="CG877" s="2"/>
      <c r="CQ877" s="2"/>
      <c r="DA877" s="2"/>
      <c r="DK877" s="2"/>
    </row>
    <row r="878" spans="3:115" s="80" customFormat="1" x14ac:dyDescent="0.15">
      <c r="C878" s="81"/>
      <c r="G878" s="82"/>
      <c r="H878" s="161"/>
      <c r="Q878" s="2"/>
      <c r="BC878" s="2"/>
      <c r="BM878" s="2"/>
      <c r="BW878" s="2"/>
      <c r="CG878" s="2"/>
      <c r="CQ878" s="2"/>
      <c r="DA878" s="2"/>
      <c r="DK878" s="2"/>
    </row>
    <row r="879" spans="3:115" s="80" customFormat="1" x14ac:dyDescent="0.15">
      <c r="C879" s="81"/>
      <c r="G879" s="82"/>
      <c r="H879" s="161"/>
      <c r="Q879" s="2"/>
      <c r="BC879" s="2"/>
      <c r="BM879" s="2"/>
      <c r="BW879" s="2"/>
      <c r="CG879" s="2"/>
      <c r="CQ879" s="2"/>
      <c r="DA879" s="2"/>
      <c r="DK879" s="2"/>
    </row>
    <row r="880" spans="3:115" s="80" customFormat="1" x14ac:dyDescent="0.15">
      <c r="C880" s="81"/>
      <c r="G880" s="82"/>
      <c r="H880" s="161"/>
      <c r="Q880" s="2"/>
      <c r="BC880" s="2"/>
      <c r="BM880" s="2"/>
      <c r="BW880" s="2"/>
      <c r="CG880" s="2"/>
      <c r="CQ880" s="2"/>
      <c r="DA880" s="2"/>
      <c r="DK880" s="2"/>
    </row>
    <row r="881" spans="3:115" s="80" customFormat="1" x14ac:dyDescent="0.15">
      <c r="C881" s="81"/>
      <c r="G881" s="82"/>
      <c r="H881" s="161"/>
      <c r="Q881" s="2"/>
      <c r="BC881" s="2"/>
      <c r="BM881" s="2"/>
      <c r="BW881" s="2"/>
      <c r="CG881" s="2"/>
      <c r="CQ881" s="2"/>
      <c r="DA881" s="2"/>
      <c r="DK881" s="2"/>
    </row>
    <row r="882" spans="3:115" s="80" customFormat="1" x14ac:dyDescent="0.15">
      <c r="C882" s="81"/>
      <c r="G882" s="82"/>
      <c r="H882" s="161"/>
      <c r="Q882" s="2"/>
      <c r="BC882" s="2"/>
      <c r="BM882" s="2"/>
      <c r="BW882" s="2"/>
      <c r="CG882" s="2"/>
      <c r="CQ882" s="2"/>
      <c r="DA882" s="2"/>
      <c r="DK882" s="2"/>
    </row>
    <row r="883" spans="3:115" s="80" customFormat="1" x14ac:dyDescent="0.15">
      <c r="C883" s="81"/>
      <c r="G883" s="82"/>
      <c r="H883" s="161"/>
      <c r="Q883" s="2"/>
      <c r="BC883" s="2"/>
      <c r="BM883" s="2"/>
      <c r="BW883" s="2"/>
      <c r="CG883" s="2"/>
      <c r="CQ883" s="2"/>
      <c r="DA883" s="2"/>
      <c r="DK883" s="2"/>
    </row>
    <row r="884" spans="3:115" s="80" customFormat="1" x14ac:dyDescent="0.15">
      <c r="C884" s="81"/>
      <c r="G884" s="82"/>
      <c r="H884" s="161"/>
      <c r="Q884" s="2"/>
      <c r="BC884" s="2"/>
      <c r="BM884" s="2"/>
      <c r="BW884" s="2"/>
      <c r="CG884" s="2"/>
      <c r="CQ884" s="2"/>
      <c r="DA884" s="2"/>
      <c r="DK884" s="2"/>
    </row>
    <row r="885" spans="3:115" s="80" customFormat="1" x14ac:dyDescent="0.15">
      <c r="C885" s="81"/>
      <c r="G885" s="82"/>
      <c r="H885" s="161"/>
      <c r="Q885" s="2"/>
      <c r="BC885" s="2"/>
      <c r="BM885" s="2"/>
      <c r="BW885" s="2"/>
      <c r="CG885" s="2"/>
      <c r="CQ885" s="2"/>
      <c r="DA885" s="2"/>
      <c r="DK885" s="2"/>
    </row>
    <row r="886" spans="3:115" s="80" customFormat="1" x14ac:dyDescent="0.15">
      <c r="C886" s="81"/>
      <c r="G886" s="82"/>
      <c r="H886" s="161"/>
      <c r="Q886" s="2"/>
      <c r="BC886" s="2"/>
      <c r="BM886" s="2"/>
      <c r="BW886" s="2"/>
      <c r="CG886" s="2"/>
      <c r="CQ886" s="2"/>
      <c r="DA886" s="2"/>
      <c r="DK886" s="2"/>
    </row>
    <row r="887" spans="3:115" s="80" customFormat="1" x14ac:dyDescent="0.15">
      <c r="C887" s="81"/>
      <c r="G887" s="82"/>
      <c r="H887" s="161"/>
      <c r="Q887" s="2"/>
      <c r="BC887" s="2"/>
      <c r="BM887" s="2"/>
      <c r="BW887" s="2"/>
      <c r="CG887" s="2"/>
      <c r="CQ887" s="2"/>
      <c r="DA887" s="2"/>
      <c r="DK887" s="2"/>
    </row>
    <row r="888" spans="3:115" s="80" customFormat="1" x14ac:dyDescent="0.15">
      <c r="C888" s="81"/>
      <c r="G888" s="82"/>
      <c r="H888" s="161"/>
      <c r="Q888" s="2"/>
      <c r="BC888" s="2"/>
      <c r="BM888" s="2"/>
      <c r="BW888" s="2"/>
      <c r="CG888" s="2"/>
      <c r="CQ888" s="2"/>
      <c r="DA888" s="2"/>
      <c r="DK888" s="2"/>
    </row>
    <row r="889" spans="3:115" s="80" customFormat="1" x14ac:dyDescent="0.15">
      <c r="C889" s="81"/>
      <c r="G889" s="82"/>
      <c r="H889" s="161"/>
      <c r="Q889" s="2"/>
      <c r="BC889" s="2"/>
      <c r="BM889" s="2"/>
      <c r="BW889" s="2"/>
      <c r="CG889" s="2"/>
      <c r="CQ889" s="2"/>
      <c r="DA889" s="2"/>
      <c r="DK889" s="2"/>
    </row>
    <row r="890" spans="3:115" s="80" customFormat="1" x14ac:dyDescent="0.15">
      <c r="C890" s="81"/>
      <c r="G890" s="82"/>
      <c r="H890" s="161"/>
      <c r="Q890" s="2"/>
      <c r="BC890" s="2"/>
      <c r="BM890" s="2"/>
      <c r="BW890" s="2"/>
      <c r="CG890" s="2"/>
      <c r="CQ890" s="2"/>
      <c r="DA890" s="2"/>
      <c r="DK890" s="2"/>
    </row>
    <row r="891" spans="3:115" s="80" customFormat="1" x14ac:dyDescent="0.15">
      <c r="C891" s="81"/>
      <c r="G891" s="82"/>
      <c r="H891" s="161"/>
      <c r="Q891" s="2"/>
      <c r="BC891" s="2"/>
      <c r="BM891" s="2"/>
      <c r="BW891" s="2"/>
      <c r="CG891" s="2"/>
      <c r="CQ891" s="2"/>
      <c r="DA891" s="2"/>
      <c r="DK891" s="2"/>
    </row>
    <row r="892" spans="3:115" s="80" customFormat="1" x14ac:dyDescent="0.15">
      <c r="C892" s="81"/>
      <c r="G892" s="82"/>
      <c r="H892" s="161"/>
      <c r="Q892" s="2"/>
      <c r="BC892" s="2"/>
      <c r="BM892" s="2"/>
      <c r="BW892" s="2"/>
      <c r="CG892" s="2"/>
      <c r="CQ892" s="2"/>
      <c r="DA892" s="2"/>
      <c r="DK892" s="2"/>
    </row>
    <row r="893" spans="3:115" s="80" customFormat="1" x14ac:dyDescent="0.15">
      <c r="C893" s="81"/>
      <c r="G893" s="82"/>
      <c r="H893" s="161"/>
      <c r="Q893" s="2"/>
      <c r="BC893" s="2"/>
      <c r="BM893" s="2"/>
      <c r="BW893" s="2"/>
      <c r="CG893" s="2"/>
      <c r="CQ893" s="2"/>
      <c r="DA893" s="2"/>
      <c r="DK893" s="2"/>
    </row>
    <row r="894" spans="3:115" s="80" customFormat="1" x14ac:dyDescent="0.15">
      <c r="C894" s="81"/>
      <c r="G894" s="82"/>
      <c r="H894" s="161"/>
      <c r="Q894" s="2"/>
      <c r="BC894" s="2"/>
      <c r="BM894" s="2"/>
      <c r="BW894" s="2"/>
      <c r="CG894" s="2"/>
      <c r="CQ894" s="2"/>
      <c r="DA894" s="2"/>
      <c r="DK894" s="2"/>
    </row>
    <row r="895" spans="3:115" s="80" customFormat="1" x14ac:dyDescent="0.15">
      <c r="C895" s="81"/>
      <c r="G895" s="82"/>
      <c r="H895" s="161"/>
      <c r="Q895" s="2"/>
      <c r="BC895" s="2"/>
      <c r="BM895" s="2"/>
      <c r="BW895" s="2"/>
      <c r="CG895" s="2"/>
      <c r="CQ895" s="2"/>
      <c r="DA895" s="2"/>
      <c r="DK895" s="2"/>
    </row>
    <row r="896" spans="3:115" s="80" customFormat="1" x14ac:dyDescent="0.15">
      <c r="C896" s="81"/>
      <c r="G896" s="82"/>
      <c r="H896" s="161"/>
      <c r="Q896" s="2"/>
      <c r="BC896" s="2"/>
      <c r="BM896" s="2"/>
      <c r="BW896" s="2"/>
      <c r="CG896" s="2"/>
      <c r="CQ896" s="2"/>
      <c r="DA896" s="2"/>
      <c r="DK896" s="2"/>
    </row>
    <row r="897" spans="3:115" s="80" customFormat="1" x14ac:dyDescent="0.15">
      <c r="C897" s="81"/>
      <c r="G897" s="82"/>
      <c r="H897" s="161"/>
      <c r="Q897" s="2"/>
      <c r="BC897" s="2"/>
      <c r="BM897" s="2"/>
      <c r="BW897" s="2"/>
      <c r="CG897" s="2"/>
      <c r="CQ897" s="2"/>
      <c r="DA897" s="2"/>
      <c r="DK897" s="2"/>
    </row>
    <row r="898" spans="3:115" s="80" customFormat="1" x14ac:dyDescent="0.15">
      <c r="C898" s="81"/>
      <c r="G898" s="82"/>
      <c r="H898" s="161"/>
      <c r="Q898" s="2"/>
      <c r="BC898" s="2"/>
      <c r="BM898" s="2"/>
      <c r="BW898" s="2"/>
      <c r="CG898" s="2"/>
      <c r="CQ898" s="2"/>
      <c r="DA898" s="2"/>
      <c r="DK898" s="2"/>
    </row>
    <row r="899" spans="3:115" s="80" customFormat="1" x14ac:dyDescent="0.15">
      <c r="C899" s="81"/>
      <c r="G899" s="82"/>
      <c r="H899" s="161"/>
      <c r="Q899" s="2"/>
      <c r="BC899" s="2"/>
      <c r="BM899" s="2"/>
      <c r="BW899" s="2"/>
      <c r="CG899" s="2"/>
      <c r="CQ899" s="2"/>
      <c r="DA899" s="2"/>
      <c r="DK899" s="2"/>
    </row>
    <row r="900" spans="3:115" s="80" customFormat="1" x14ac:dyDescent="0.15">
      <c r="C900" s="81"/>
      <c r="G900" s="82"/>
      <c r="H900" s="161"/>
      <c r="Q900" s="2"/>
      <c r="BC900" s="2"/>
      <c r="BM900" s="2"/>
      <c r="BW900" s="2"/>
      <c r="CG900" s="2"/>
      <c r="CQ900" s="2"/>
      <c r="DA900" s="2"/>
      <c r="DK900" s="2"/>
    </row>
    <row r="901" spans="3:115" s="80" customFormat="1" x14ac:dyDescent="0.15">
      <c r="C901" s="81"/>
      <c r="G901" s="82"/>
      <c r="H901" s="161"/>
      <c r="Q901" s="2"/>
      <c r="BC901" s="2"/>
      <c r="BM901" s="2"/>
      <c r="BW901" s="2"/>
      <c r="CG901" s="2"/>
      <c r="CQ901" s="2"/>
      <c r="DA901" s="2"/>
      <c r="DK901" s="2"/>
    </row>
    <row r="902" spans="3:115" s="80" customFormat="1" x14ac:dyDescent="0.15">
      <c r="C902" s="81"/>
      <c r="G902" s="82"/>
      <c r="H902" s="161"/>
      <c r="Q902" s="2"/>
      <c r="BC902" s="2"/>
      <c r="BM902" s="2"/>
      <c r="BW902" s="2"/>
      <c r="CG902" s="2"/>
      <c r="CQ902" s="2"/>
      <c r="DA902" s="2"/>
      <c r="DK902" s="2"/>
    </row>
    <row r="903" spans="3:115" s="80" customFormat="1" x14ac:dyDescent="0.15">
      <c r="C903" s="81"/>
      <c r="G903" s="82"/>
      <c r="H903" s="161"/>
      <c r="Q903" s="2"/>
      <c r="BC903" s="2"/>
      <c r="BM903" s="2"/>
      <c r="BW903" s="2"/>
      <c r="CG903" s="2"/>
      <c r="CQ903" s="2"/>
      <c r="DA903" s="2"/>
      <c r="DK903" s="2"/>
    </row>
    <row r="904" spans="3:115" s="80" customFormat="1" x14ac:dyDescent="0.15">
      <c r="C904" s="81"/>
      <c r="G904" s="82"/>
      <c r="H904" s="161"/>
      <c r="Q904" s="2"/>
      <c r="BC904" s="2"/>
      <c r="BM904" s="2"/>
      <c r="BW904" s="2"/>
      <c r="CG904" s="2"/>
      <c r="CQ904" s="2"/>
      <c r="DA904" s="2"/>
      <c r="DK904" s="2"/>
    </row>
    <row r="905" spans="3:115" s="80" customFormat="1" x14ac:dyDescent="0.15">
      <c r="C905" s="81"/>
      <c r="G905" s="82"/>
      <c r="H905" s="161"/>
      <c r="Q905" s="2"/>
      <c r="BC905" s="2"/>
      <c r="BM905" s="2"/>
      <c r="BW905" s="2"/>
      <c r="CG905" s="2"/>
      <c r="CQ905" s="2"/>
      <c r="DA905" s="2"/>
      <c r="DK905" s="2"/>
    </row>
    <row r="906" spans="3:115" s="80" customFormat="1" x14ac:dyDescent="0.15">
      <c r="C906" s="81"/>
      <c r="G906" s="82"/>
      <c r="H906" s="161"/>
      <c r="Q906" s="2"/>
      <c r="BC906" s="2"/>
      <c r="BM906" s="2"/>
      <c r="BW906" s="2"/>
      <c r="CG906" s="2"/>
      <c r="CQ906" s="2"/>
      <c r="DA906" s="2"/>
      <c r="DK906" s="2"/>
    </row>
    <row r="907" spans="3:115" s="80" customFormat="1" x14ac:dyDescent="0.15">
      <c r="C907" s="81"/>
      <c r="G907" s="82"/>
      <c r="H907" s="161"/>
      <c r="Q907" s="2"/>
      <c r="BC907" s="2"/>
      <c r="BM907" s="2"/>
      <c r="BW907" s="2"/>
      <c r="CG907" s="2"/>
      <c r="CQ907" s="2"/>
      <c r="DA907" s="2"/>
      <c r="DK907" s="2"/>
    </row>
    <row r="908" spans="3:115" s="80" customFormat="1" x14ac:dyDescent="0.15">
      <c r="C908" s="81"/>
      <c r="G908" s="82"/>
      <c r="H908" s="161"/>
      <c r="Q908" s="2"/>
      <c r="BC908" s="2"/>
      <c r="BM908" s="2"/>
      <c r="BW908" s="2"/>
      <c r="CG908" s="2"/>
      <c r="CQ908" s="2"/>
      <c r="DA908" s="2"/>
      <c r="DK908" s="2"/>
    </row>
    <row r="909" spans="3:115" s="80" customFormat="1" x14ac:dyDescent="0.15">
      <c r="C909" s="81"/>
      <c r="G909" s="82"/>
      <c r="H909" s="161"/>
      <c r="Q909" s="2"/>
      <c r="BC909" s="2"/>
      <c r="BM909" s="2"/>
      <c r="BW909" s="2"/>
      <c r="CG909" s="2"/>
      <c r="CQ909" s="2"/>
      <c r="DA909" s="2"/>
      <c r="DK909" s="2"/>
    </row>
    <row r="910" spans="3:115" s="80" customFormat="1" x14ac:dyDescent="0.15">
      <c r="C910" s="81"/>
      <c r="G910" s="82"/>
      <c r="H910" s="161"/>
      <c r="Q910" s="2"/>
      <c r="BC910" s="2"/>
      <c r="BM910" s="2"/>
      <c r="BW910" s="2"/>
      <c r="CG910" s="2"/>
      <c r="CQ910" s="2"/>
      <c r="DA910" s="2"/>
      <c r="DK910" s="2"/>
    </row>
    <row r="911" spans="3:115" s="80" customFormat="1" x14ac:dyDescent="0.15">
      <c r="C911" s="81"/>
      <c r="G911" s="82"/>
      <c r="H911" s="161"/>
      <c r="Q911" s="2"/>
      <c r="BC911" s="2"/>
      <c r="BM911" s="2"/>
      <c r="BW911" s="2"/>
      <c r="CG911" s="2"/>
      <c r="CQ911" s="2"/>
      <c r="DA911" s="2"/>
      <c r="DK911" s="2"/>
    </row>
    <row r="912" spans="3:115" s="80" customFormat="1" x14ac:dyDescent="0.15">
      <c r="C912" s="81"/>
      <c r="G912" s="82"/>
      <c r="H912" s="161"/>
      <c r="Q912" s="2"/>
      <c r="BC912" s="2"/>
      <c r="BM912" s="2"/>
      <c r="BW912" s="2"/>
      <c r="CG912" s="2"/>
      <c r="CQ912" s="2"/>
      <c r="DA912" s="2"/>
      <c r="DK912" s="2"/>
    </row>
    <row r="913" spans="3:115" s="80" customFormat="1" x14ac:dyDescent="0.15">
      <c r="C913" s="81"/>
      <c r="G913" s="82"/>
      <c r="H913" s="161"/>
      <c r="Q913" s="2"/>
      <c r="BC913" s="2"/>
      <c r="BM913" s="2"/>
      <c r="BW913" s="2"/>
      <c r="CG913" s="2"/>
      <c r="CQ913" s="2"/>
      <c r="DA913" s="2"/>
      <c r="DK913" s="2"/>
    </row>
    <row r="914" spans="3:115" s="80" customFormat="1" x14ac:dyDescent="0.15">
      <c r="C914" s="81"/>
      <c r="G914" s="82"/>
      <c r="H914" s="161"/>
      <c r="Q914" s="2"/>
      <c r="BC914" s="2"/>
      <c r="BM914" s="2"/>
      <c r="BW914" s="2"/>
      <c r="CG914" s="2"/>
      <c r="CQ914" s="2"/>
      <c r="DA914" s="2"/>
      <c r="DK914" s="2"/>
    </row>
    <row r="915" spans="3:115" s="80" customFormat="1" x14ac:dyDescent="0.15">
      <c r="C915" s="81"/>
      <c r="G915" s="82"/>
      <c r="H915" s="161"/>
      <c r="Q915" s="2"/>
      <c r="BC915" s="2"/>
      <c r="BM915" s="2"/>
      <c r="BW915" s="2"/>
      <c r="CG915" s="2"/>
      <c r="CQ915" s="2"/>
      <c r="DA915" s="2"/>
      <c r="DK915" s="2"/>
    </row>
    <row r="916" spans="3:115" s="80" customFormat="1" x14ac:dyDescent="0.15">
      <c r="C916" s="81"/>
      <c r="G916" s="82"/>
      <c r="H916" s="161"/>
      <c r="Q916" s="2"/>
      <c r="BC916" s="2"/>
      <c r="BM916" s="2"/>
      <c r="BW916" s="2"/>
      <c r="CG916" s="2"/>
      <c r="CQ916" s="2"/>
      <c r="DA916" s="2"/>
      <c r="DK916" s="2"/>
    </row>
    <row r="917" spans="3:115" s="80" customFormat="1" x14ac:dyDescent="0.15">
      <c r="C917" s="81"/>
      <c r="G917" s="82"/>
      <c r="H917" s="161"/>
      <c r="Q917" s="2"/>
      <c r="BC917" s="2"/>
      <c r="BM917" s="2"/>
      <c r="BW917" s="2"/>
      <c r="CG917" s="2"/>
      <c r="CQ917" s="2"/>
      <c r="DA917" s="2"/>
      <c r="DK917" s="2"/>
    </row>
    <row r="918" spans="3:115" s="80" customFormat="1" x14ac:dyDescent="0.15">
      <c r="C918" s="81"/>
      <c r="G918" s="82"/>
      <c r="H918" s="161"/>
      <c r="Q918" s="2"/>
      <c r="BC918" s="2"/>
      <c r="BM918" s="2"/>
      <c r="BW918" s="2"/>
      <c r="CG918" s="2"/>
      <c r="CQ918" s="2"/>
      <c r="DA918" s="2"/>
      <c r="DK918" s="2"/>
    </row>
    <row r="919" spans="3:115" s="80" customFormat="1" x14ac:dyDescent="0.15">
      <c r="C919" s="81"/>
      <c r="G919" s="82"/>
      <c r="H919" s="161"/>
      <c r="Q919" s="2"/>
      <c r="BC919" s="2"/>
      <c r="BM919" s="2"/>
      <c r="BW919" s="2"/>
      <c r="CG919" s="2"/>
      <c r="CQ919" s="2"/>
      <c r="DA919" s="2"/>
      <c r="DK919" s="2"/>
    </row>
    <row r="920" spans="3:115" s="80" customFormat="1" x14ac:dyDescent="0.15">
      <c r="C920" s="81"/>
      <c r="G920" s="82"/>
      <c r="H920" s="161"/>
      <c r="Q920" s="2"/>
      <c r="BC920" s="2"/>
      <c r="BM920" s="2"/>
      <c r="BW920" s="2"/>
      <c r="CG920" s="2"/>
      <c r="CQ920" s="2"/>
      <c r="DA920" s="2"/>
      <c r="DK920" s="2"/>
    </row>
    <row r="921" spans="3:115" s="80" customFormat="1" x14ac:dyDescent="0.15">
      <c r="C921" s="81"/>
      <c r="G921" s="82"/>
      <c r="H921" s="161"/>
      <c r="Q921" s="2"/>
      <c r="BC921" s="2"/>
      <c r="BM921" s="2"/>
      <c r="BW921" s="2"/>
      <c r="CG921" s="2"/>
      <c r="CQ921" s="2"/>
      <c r="DA921" s="2"/>
      <c r="DK921" s="2"/>
    </row>
    <row r="922" spans="3:115" s="80" customFormat="1" x14ac:dyDescent="0.15">
      <c r="C922" s="81"/>
      <c r="G922" s="82"/>
      <c r="H922" s="161"/>
      <c r="Q922" s="2"/>
      <c r="BC922" s="2"/>
      <c r="BM922" s="2"/>
      <c r="BW922" s="2"/>
      <c r="CG922" s="2"/>
      <c r="CQ922" s="2"/>
      <c r="DA922" s="2"/>
      <c r="DK922" s="2"/>
    </row>
    <row r="923" spans="3:115" s="80" customFormat="1" x14ac:dyDescent="0.15">
      <c r="C923" s="81"/>
      <c r="G923" s="82"/>
      <c r="H923" s="161"/>
      <c r="Q923" s="2"/>
      <c r="BC923" s="2"/>
      <c r="BM923" s="2"/>
      <c r="BW923" s="2"/>
      <c r="CG923" s="2"/>
      <c r="CQ923" s="2"/>
      <c r="DA923" s="2"/>
      <c r="DK923" s="2"/>
    </row>
    <row r="924" spans="3:115" s="80" customFormat="1" x14ac:dyDescent="0.15">
      <c r="C924" s="81"/>
      <c r="G924" s="82"/>
      <c r="H924" s="161"/>
      <c r="Q924" s="2"/>
      <c r="BC924" s="2"/>
      <c r="BM924" s="2"/>
      <c r="BW924" s="2"/>
      <c r="CG924" s="2"/>
      <c r="CQ924" s="2"/>
      <c r="DA924" s="2"/>
      <c r="DK924" s="2"/>
    </row>
    <row r="925" spans="3:115" s="80" customFormat="1" x14ac:dyDescent="0.15">
      <c r="C925" s="81"/>
      <c r="G925" s="82"/>
      <c r="H925" s="161"/>
      <c r="Q925" s="2"/>
      <c r="BC925" s="2"/>
      <c r="BM925" s="2"/>
      <c r="BW925" s="2"/>
      <c r="CG925" s="2"/>
      <c r="CQ925" s="2"/>
      <c r="DA925" s="2"/>
      <c r="DK925" s="2"/>
    </row>
    <row r="926" spans="3:115" s="80" customFormat="1" x14ac:dyDescent="0.15">
      <c r="C926" s="81"/>
      <c r="G926" s="82"/>
      <c r="H926" s="161"/>
      <c r="Q926" s="2"/>
      <c r="BC926" s="2"/>
      <c r="BM926" s="2"/>
      <c r="BW926" s="2"/>
      <c r="CG926" s="2"/>
      <c r="CQ926" s="2"/>
      <c r="DA926" s="2"/>
      <c r="DK926" s="2"/>
    </row>
    <row r="927" spans="3:115" s="80" customFormat="1" x14ac:dyDescent="0.15">
      <c r="C927" s="81"/>
      <c r="G927" s="82"/>
      <c r="H927" s="161"/>
      <c r="Q927" s="2"/>
      <c r="BC927" s="2"/>
      <c r="BM927" s="2"/>
      <c r="BW927" s="2"/>
      <c r="CG927" s="2"/>
      <c r="CQ927" s="2"/>
      <c r="DA927" s="2"/>
      <c r="DK927" s="2"/>
    </row>
    <row r="928" spans="3:115" s="80" customFormat="1" x14ac:dyDescent="0.15">
      <c r="C928" s="81"/>
      <c r="G928" s="82"/>
      <c r="H928" s="161"/>
      <c r="Q928" s="2"/>
      <c r="BC928" s="2"/>
      <c r="BM928" s="2"/>
      <c r="BW928" s="2"/>
      <c r="CG928" s="2"/>
      <c r="CQ928" s="2"/>
      <c r="DA928" s="2"/>
      <c r="DK928" s="2"/>
    </row>
    <row r="929" spans="3:115" s="80" customFormat="1" x14ac:dyDescent="0.15">
      <c r="C929" s="81"/>
      <c r="G929" s="82"/>
      <c r="H929" s="161"/>
      <c r="Q929" s="2"/>
      <c r="BC929" s="2"/>
      <c r="BM929" s="2"/>
      <c r="BW929" s="2"/>
      <c r="CG929" s="2"/>
      <c r="CQ929" s="2"/>
      <c r="DA929" s="2"/>
      <c r="DK929" s="2"/>
    </row>
    <row r="930" spans="3:115" s="80" customFormat="1" x14ac:dyDescent="0.15">
      <c r="C930" s="81"/>
      <c r="G930" s="82"/>
      <c r="H930" s="161"/>
      <c r="Q930" s="2"/>
      <c r="BC930" s="2"/>
      <c r="BM930" s="2"/>
      <c r="BW930" s="2"/>
      <c r="CG930" s="2"/>
      <c r="CQ930" s="2"/>
      <c r="DA930" s="2"/>
      <c r="DK930" s="2"/>
    </row>
    <row r="931" spans="3:115" s="80" customFormat="1" x14ac:dyDescent="0.15">
      <c r="C931" s="81"/>
      <c r="G931" s="82"/>
      <c r="H931" s="161"/>
      <c r="Q931" s="2"/>
      <c r="BC931" s="2"/>
      <c r="BM931" s="2"/>
      <c r="BW931" s="2"/>
      <c r="CG931" s="2"/>
      <c r="CQ931" s="2"/>
      <c r="DA931" s="2"/>
      <c r="DK931" s="2"/>
    </row>
    <row r="932" spans="3:115" s="80" customFormat="1" x14ac:dyDescent="0.15">
      <c r="C932" s="81"/>
      <c r="G932" s="82"/>
      <c r="H932" s="161"/>
      <c r="Q932" s="2"/>
      <c r="BC932" s="2"/>
      <c r="BM932" s="2"/>
      <c r="BW932" s="2"/>
      <c r="CG932" s="2"/>
      <c r="CQ932" s="2"/>
      <c r="DA932" s="2"/>
      <c r="DK932" s="2"/>
    </row>
    <row r="933" spans="3:115" s="80" customFormat="1" x14ac:dyDescent="0.15">
      <c r="C933" s="81"/>
      <c r="G933" s="82"/>
      <c r="H933" s="161"/>
      <c r="Q933" s="2"/>
      <c r="BC933" s="2"/>
      <c r="BM933" s="2"/>
      <c r="BW933" s="2"/>
      <c r="CG933" s="2"/>
      <c r="CQ933" s="2"/>
      <c r="DA933" s="2"/>
      <c r="DK933" s="2"/>
    </row>
    <row r="934" spans="3:115" s="80" customFormat="1" x14ac:dyDescent="0.15">
      <c r="C934" s="81"/>
      <c r="G934" s="82"/>
      <c r="H934" s="161"/>
      <c r="Q934" s="2"/>
      <c r="BC934" s="2"/>
      <c r="BM934" s="2"/>
      <c r="BW934" s="2"/>
      <c r="CG934" s="2"/>
      <c r="CQ934" s="2"/>
      <c r="DA934" s="2"/>
      <c r="DK934" s="2"/>
    </row>
    <row r="935" spans="3:115" s="80" customFormat="1" x14ac:dyDescent="0.15">
      <c r="C935" s="81"/>
      <c r="G935" s="82"/>
      <c r="H935" s="161"/>
      <c r="Q935" s="2"/>
      <c r="BC935" s="2"/>
      <c r="BM935" s="2"/>
      <c r="BW935" s="2"/>
      <c r="CG935" s="2"/>
      <c r="CQ935" s="2"/>
      <c r="DA935" s="2"/>
      <c r="DK935" s="2"/>
    </row>
    <row r="936" spans="3:115" s="80" customFormat="1" x14ac:dyDescent="0.15">
      <c r="C936" s="81"/>
      <c r="G936" s="82"/>
      <c r="H936" s="161"/>
      <c r="Q936" s="2"/>
      <c r="BC936" s="2"/>
      <c r="BM936" s="2"/>
      <c r="BW936" s="2"/>
      <c r="CG936" s="2"/>
      <c r="CQ936" s="2"/>
      <c r="DA936" s="2"/>
      <c r="DK936" s="2"/>
    </row>
    <row r="937" spans="3:115" s="80" customFormat="1" x14ac:dyDescent="0.15">
      <c r="C937" s="81"/>
      <c r="G937" s="82"/>
      <c r="H937" s="161"/>
      <c r="Q937" s="2"/>
      <c r="BC937" s="2"/>
      <c r="BM937" s="2"/>
      <c r="BW937" s="2"/>
      <c r="CG937" s="2"/>
      <c r="CQ937" s="2"/>
      <c r="DA937" s="2"/>
      <c r="DK937" s="2"/>
    </row>
    <row r="938" spans="3:115" s="80" customFormat="1" x14ac:dyDescent="0.15">
      <c r="C938" s="81"/>
      <c r="G938" s="82"/>
      <c r="H938" s="161"/>
      <c r="Q938" s="2"/>
      <c r="BC938" s="2"/>
      <c r="BM938" s="2"/>
      <c r="BW938" s="2"/>
      <c r="CG938" s="2"/>
      <c r="CQ938" s="2"/>
      <c r="DA938" s="2"/>
      <c r="DK938" s="2"/>
    </row>
    <row r="939" spans="3:115" s="80" customFormat="1" x14ac:dyDescent="0.15">
      <c r="C939" s="81"/>
      <c r="G939" s="82"/>
      <c r="H939" s="161"/>
      <c r="Q939" s="2"/>
      <c r="BC939" s="2"/>
      <c r="BM939" s="2"/>
      <c r="BW939" s="2"/>
      <c r="CG939" s="2"/>
      <c r="CQ939" s="2"/>
      <c r="DA939" s="2"/>
      <c r="DK939" s="2"/>
    </row>
    <row r="940" spans="3:115" s="80" customFormat="1" x14ac:dyDescent="0.15">
      <c r="C940" s="81"/>
      <c r="G940" s="82"/>
      <c r="H940" s="161"/>
      <c r="Q940" s="2"/>
      <c r="BC940" s="2"/>
      <c r="BM940" s="2"/>
      <c r="BW940" s="2"/>
      <c r="CG940" s="2"/>
      <c r="CQ940" s="2"/>
      <c r="DA940" s="2"/>
      <c r="DK940" s="2"/>
    </row>
    <row r="941" spans="3:115" s="80" customFormat="1" x14ac:dyDescent="0.15">
      <c r="C941" s="81"/>
      <c r="G941" s="82"/>
      <c r="H941" s="161"/>
      <c r="Q941" s="2"/>
      <c r="BC941" s="2"/>
      <c r="BM941" s="2"/>
      <c r="BW941" s="2"/>
      <c r="CG941" s="2"/>
      <c r="CQ941" s="2"/>
      <c r="DA941" s="2"/>
      <c r="DK941" s="2"/>
    </row>
    <row r="942" spans="3:115" s="80" customFormat="1" x14ac:dyDescent="0.15">
      <c r="C942" s="81"/>
      <c r="G942" s="82"/>
      <c r="H942" s="161"/>
      <c r="Q942" s="2"/>
      <c r="BC942" s="2"/>
      <c r="BM942" s="2"/>
      <c r="BW942" s="2"/>
      <c r="CG942" s="2"/>
      <c r="CQ942" s="2"/>
      <c r="DA942" s="2"/>
      <c r="DK942" s="2"/>
    </row>
    <row r="943" spans="3:115" s="80" customFormat="1" x14ac:dyDescent="0.15">
      <c r="C943" s="81"/>
      <c r="G943" s="82"/>
      <c r="H943" s="161"/>
      <c r="Q943" s="2"/>
      <c r="BC943" s="2"/>
      <c r="BM943" s="2"/>
      <c r="BW943" s="2"/>
      <c r="CG943" s="2"/>
      <c r="CQ943" s="2"/>
      <c r="DA943" s="2"/>
      <c r="DK943" s="2"/>
    </row>
    <row r="944" spans="3:115" s="80" customFormat="1" x14ac:dyDescent="0.15">
      <c r="C944" s="81"/>
      <c r="G944" s="82"/>
      <c r="H944" s="161"/>
      <c r="Q944" s="2"/>
      <c r="BC944" s="2"/>
      <c r="BM944" s="2"/>
      <c r="BW944" s="2"/>
      <c r="CG944" s="2"/>
      <c r="CQ944" s="2"/>
      <c r="DA944" s="2"/>
      <c r="DK944" s="2"/>
    </row>
    <row r="945" spans="3:115" s="80" customFormat="1" x14ac:dyDescent="0.15">
      <c r="C945" s="81"/>
      <c r="G945" s="82"/>
      <c r="H945" s="161"/>
      <c r="Q945" s="2"/>
      <c r="BC945" s="2"/>
      <c r="BM945" s="2"/>
      <c r="BW945" s="2"/>
      <c r="CG945" s="2"/>
      <c r="CQ945" s="2"/>
      <c r="DA945" s="2"/>
      <c r="DK945" s="2"/>
    </row>
    <row r="946" spans="3:115" s="80" customFormat="1" x14ac:dyDescent="0.15">
      <c r="C946" s="81"/>
      <c r="G946" s="82"/>
      <c r="H946" s="161"/>
      <c r="Q946" s="2"/>
      <c r="BC946" s="2"/>
      <c r="BM946" s="2"/>
      <c r="BW946" s="2"/>
      <c r="CG946" s="2"/>
      <c r="CQ946" s="2"/>
      <c r="DA946" s="2"/>
      <c r="DK946" s="2"/>
    </row>
    <row r="947" spans="3:115" s="80" customFormat="1" x14ac:dyDescent="0.15">
      <c r="C947" s="81"/>
      <c r="G947" s="82"/>
      <c r="H947" s="161"/>
      <c r="Q947" s="2"/>
      <c r="BC947" s="2"/>
      <c r="BM947" s="2"/>
      <c r="BW947" s="2"/>
      <c r="CG947" s="2"/>
      <c r="CQ947" s="2"/>
      <c r="DA947" s="2"/>
      <c r="DK947" s="2"/>
    </row>
    <row r="948" spans="3:115" s="80" customFormat="1" x14ac:dyDescent="0.15">
      <c r="C948" s="81"/>
      <c r="G948" s="82"/>
      <c r="H948" s="161"/>
      <c r="Q948" s="2"/>
      <c r="BC948" s="2"/>
      <c r="BM948" s="2"/>
      <c r="BW948" s="2"/>
      <c r="CG948" s="2"/>
      <c r="CQ948" s="2"/>
      <c r="DA948" s="2"/>
      <c r="DK948" s="2"/>
    </row>
    <row r="949" spans="3:115" s="80" customFormat="1" x14ac:dyDescent="0.15">
      <c r="C949" s="81"/>
      <c r="G949" s="82"/>
      <c r="H949" s="161"/>
      <c r="Q949" s="2"/>
      <c r="BC949" s="2"/>
      <c r="BM949" s="2"/>
      <c r="BW949" s="2"/>
      <c r="CG949" s="2"/>
      <c r="CQ949" s="2"/>
      <c r="DA949" s="2"/>
      <c r="DK949" s="2"/>
    </row>
    <row r="950" spans="3:115" s="80" customFormat="1" x14ac:dyDescent="0.15">
      <c r="C950" s="81"/>
      <c r="G950" s="82"/>
      <c r="H950" s="161"/>
      <c r="Q950" s="2"/>
      <c r="BC950" s="2"/>
      <c r="BM950" s="2"/>
      <c r="BW950" s="2"/>
      <c r="CG950" s="2"/>
      <c r="CQ950" s="2"/>
      <c r="DA950" s="2"/>
      <c r="DK950" s="2"/>
    </row>
    <row r="951" spans="3:115" s="80" customFormat="1" x14ac:dyDescent="0.15">
      <c r="C951" s="81"/>
      <c r="G951" s="82"/>
      <c r="H951" s="161"/>
      <c r="Q951" s="2"/>
      <c r="BC951" s="2"/>
      <c r="BM951" s="2"/>
      <c r="BW951" s="2"/>
      <c r="CG951" s="2"/>
      <c r="CQ951" s="2"/>
      <c r="DA951" s="2"/>
      <c r="DK951" s="2"/>
    </row>
    <row r="952" spans="3:115" s="80" customFormat="1" x14ac:dyDescent="0.15">
      <c r="C952" s="81"/>
      <c r="G952" s="82"/>
      <c r="H952" s="161"/>
      <c r="Q952" s="2"/>
      <c r="BC952" s="2"/>
      <c r="BM952" s="2"/>
      <c r="BW952" s="2"/>
      <c r="CG952" s="2"/>
      <c r="CQ952" s="2"/>
      <c r="DA952" s="2"/>
      <c r="DK952" s="2"/>
    </row>
    <row r="953" spans="3:115" s="80" customFormat="1" x14ac:dyDescent="0.15">
      <c r="C953" s="81"/>
      <c r="G953" s="82"/>
      <c r="H953" s="161"/>
      <c r="Q953" s="2"/>
      <c r="BC953" s="2"/>
      <c r="BM953" s="2"/>
      <c r="BW953" s="2"/>
      <c r="CG953" s="2"/>
      <c r="CQ953" s="2"/>
      <c r="DA953" s="2"/>
      <c r="DK953" s="2"/>
    </row>
    <row r="954" spans="3:115" s="80" customFormat="1" x14ac:dyDescent="0.15">
      <c r="C954" s="81"/>
      <c r="G954" s="82"/>
      <c r="H954" s="161"/>
      <c r="Q954" s="2"/>
      <c r="BC954" s="2"/>
      <c r="BM954" s="2"/>
      <c r="BW954" s="2"/>
      <c r="CG954" s="2"/>
      <c r="CQ954" s="2"/>
      <c r="DA954" s="2"/>
      <c r="DK954" s="2"/>
    </row>
    <row r="955" spans="3:115" s="80" customFormat="1" x14ac:dyDescent="0.15">
      <c r="C955" s="81"/>
      <c r="G955" s="82"/>
      <c r="H955" s="161"/>
      <c r="Q955" s="2"/>
      <c r="BC955" s="2"/>
      <c r="BM955" s="2"/>
      <c r="BW955" s="2"/>
      <c r="CG955" s="2"/>
      <c r="CQ955" s="2"/>
      <c r="DA955" s="2"/>
      <c r="DK955" s="2"/>
    </row>
    <row r="956" spans="3:115" s="80" customFormat="1" x14ac:dyDescent="0.15">
      <c r="C956" s="81"/>
      <c r="G956" s="82"/>
      <c r="H956" s="161"/>
      <c r="Q956" s="2"/>
      <c r="BC956" s="2"/>
      <c r="BM956" s="2"/>
      <c r="BW956" s="2"/>
      <c r="CG956" s="2"/>
      <c r="CQ956" s="2"/>
      <c r="DA956" s="2"/>
      <c r="DK956" s="2"/>
    </row>
    <row r="957" spans="3:115" s="80" customFormat="1" x14ac:dyDescent="0.15">
      <c r="C957" s="81"/>
      <c r="G957" s="82"/>
      <c r="H957" s="161"/>
      <c r="Q957" s="2"/>
      <c r="BC957" s="2"/>
      <c r="BM957" s="2"/>
      <c r="BW957" s="2"/>
      <c r="CG957" s="2"/>
      <c r="CQ957" s="2"/>
      <c r="DA957" s="2"/>
      <c r="DK957" s="2"/>
    </row>
    <row r="958" spans="3:115" s="80" customFormat="1" x14ac:dyDescent="0.15">
      <c r="C958" s="81"/>
      <c r="G958" s="82"/>
      <c r="H958" s="161"/>
      <c r="Q958" s="2"/>
      <c r="BC958" s="2"/>
      <c r="BM958" s="2"/>
      <c r="BW958" s="2"/>
      <c r="CG958" s="2"/>
      <c r="CQ958" s="2"/>
      <c r="DA958" s="2"/>
      <c r="DK958" s="2"/>
    </row>
    <row r="959" spans="3:115" s="80" customFormat="1" x14ac:dyDescent="0.15">
      <c r="C959" s="81"/>
      <c r="G959" s="82"/>
      <c r="H959" s="161"/>
      <c r="Q959" s="2"/>
      <c r="BC959" s="2"/>
      <c r="BM959" s="2"/>
      <c r="BW959" s="2"/>
      <c r="CG959" s="2"/>
      <c r="CQ959" s="2"/>
      <c r="DA959" s="2"/>
      <c r="DK959" s="2"/>
    </row>
    <row r="960" spans="3:115" s="80" customFormat="1" x14ac:dyDescent="0.15">
      <c r="C960" s="81"/>
      <c r="G960" s="82"/>
      <c r="H960" s="161"/>
      <c r="Q960" s="2"/>
      <c r="BC960" s="2"/>
      <c r="BM960" s="2"/>
      <c r="BW960" s="2"/>
      <c r="CG960" s="2"/>
      <c r="CQ960" s="2"/>
      <c r="DA960" s="2"/>
      <c r="DK960" s="2"/>
    </row>
    <row r="961" spans="3:115" s="80" customFormat="1" x14ac:dyDescent="0.15">
      <c r="C961" s="81"/>
      <c r="G961" s="82"/>
      <c r="H961" s="161"/>
      <c r="Q961" s="2"/>
      <c r="BC961" s="2"/>
      <c r="BM961" s="2"/>
      <c r="BW961" s="2"/>
      <c r="CG961" s="2"/>
      <c r="CQ961" s="2"/>
      <c r="DA961" s="2"/>
      <c r="DK961" s="2"/>
    </row>
    <row r="962" spans="3:115" s="80" customFormat="1" x14ac:dyDescent="0.15">
      <c r="C962" s="81"/>
      <c r="G962" s="82"/>
      <c r="H962" s="161"/>
      <c r="Q962" s="2"/>
      <c r="BC962" s="2"/>
      <c r="BM962" s="2"/>
      <c r="BW962" s="2"/>
      <c r="CG962" s="2"/>
      <c r="CQ962" s="2"/>
      <c r="DA962" s="2"/>
      <c r="DK962" s="2"/>
    </row>
    <row r="963" spans="3:115" s="80" customFormat="1" x14ac:dyDescent="0.15">
      <c r="C963" s="81"/>
      <c r="G963" s="82"/>
      <c r="H963" s="161"/>
      <c r="Q963" s="2"/>
      <c r="BC963" s="2"/>
      <c r="BM963" s="2"/>
      <c r="BW963" s="2"/>
      <c r="CG963" s="2"/>
      <c r="CQ963" s="2"/>
      <c r="DA963" s="2"/>
      <c r="DK963" s="2"/>
    </row>
    <row r="964" spans="3:115" s="80" customFormat="1" x14ac:dyDescent="0.15">
      <c r="C964" s="81"/>
      <c r="G964" s="82"/>
      <c r="H964" s="161"/>
      <c r="Q964" s="2"/>
      <c r="BC964" s="2"/>
      <c r="BM964" s="2"/>
      <c r="BW964" s="2"/>
      <c r="CG964" s="2"/>
      <c r="CQ964" s="2"/>
      <c r="DA964" s="2"/>
      <c r="DK964" s="2"/>
    </row>
    <row r="965" spans="3:115" s="80" customFormat="1" x14ac:dyDescent="0.15">
      <c r="C965" s="81"/>
      <c r="G965" s="82"/>
      <c r="H965" s="161"/>
      <c r="Q965" s="2"/>
      <c r="BC965" s="2"/>
      <c r="BM965" s="2"/>
      <c r="BW965" s="2"/>
      <c r="CG965" s="2"/>
      <c r="CQ965" s="2"/>
      <c r="DA965" s="2"/>
      <c r="DK965" s="2"/>
    </row>
    <row r="966" spans="3:115" s="80" customFormat="1" x14ac:dyDescent="0.15">
      <c r="C966" s="81"/>
      <c r="G966" s="82"/>
      <c r="H966" s="161"/>
      <c r="Q966" s="2"/>
      <c r="BC966" s="2"/>
      <c r="BM966" s="2"/>
      <c r="BW966" s="2"/>
      <c r="CG966" s="2"/>
      <c r="CQ966" s="2"/>
      <c r="DA966" s="2"/>
      <c r="DK966" s="2"/>
    </row>
    <row r="967" spans="3:115" s="80" customFormat="1" x14ac:dyDescent="0.15">
      <c r="C967" s="81"/>
      <c r="G967" s="82"/>
      <c r="H967" s="161"/>
      <c r="Q967" s="2"/>
      <c r="BC967" s="2"/>
      <c r="BM967" s="2"/>
      <c r="BW967" s="2"/>
      <c r="CG967" s="2"/>
      <c r="CQ967" s="2"/>
      <c r="DA967" s="2"/>
      <c r="DK967" s="2"/>
    </row>
    <row r="968" spans="3:115" s="80" customFormat="1" x14ac:dyDescent="0.15">
      <c r="C968" s="81"/>
      <c r="G968" s="82"/>
      <c r="H968" s="161"/>
      <c r="Q968" s="2"/>
      <c r="BC968" s="2"/>
      <c r="BM968" s="2"/>
      <c r="BW968" s="2"/>
      <c r="CG968" s="2"/>
      <c r="CQ968" s="2"/>
      <c r="DA968" s="2"/>
      <c r="DK968" s="2"/>
    </row>
    <row r="969" spans="3:115" s="80" customFormat="1" x14ac:dyDescent="0.15">
      <c r="C969" s="81"/>
      <c r="G969" s="82"/>
      <c r="H969" s="161"/>
      <c r="Q969" s="2"/>
      <c r="BC969" s="2"/>
      <c r="BM969" s="2"/>
      <c r="BW969" s="2"/>
      <c r="CG969" s="2"/>
      <c r="CQ969" s="2"/>
      <c r="DA969" s="2"/>
      <c r="DK969" s="2"/>
    </row>
    <row r="970" spans="3:115" s="80" customFormat="1" x14ac:dyDescent="0.15">
      <c r="C970" s="81"/>
      <c r="G970" s="82"/>
      <c r="H970" s="161"/>
      <c r="Q970" s="2"/>
      <c r="BC970" s="2"/>
      <c r="BM970" s="2"/>
      <c r="BW970" s="2"/>
      <c r="CG970" s="2"/>
      <c r="CQ970" s="2"/>
      <c r="DA970" s="2"/>
      <c r="DK970" s="2"/>
    </row>
    <row r="971" spans="3:115" s="80" customFormat="1" x14ac:dyDescent="0.15">
      <c r="C971" s="81"/>
      <c r="G971" s="82"/>
      <c r="H971" s="161"/>
      <c r="Q971" s="2"/>
      <c r="BC971" s="2"/>
      <c r="BM971" s="2"/>
      <c r="BW971" s="2"/>
      <c r="CG971" s="2"/>
      <c r="CQ971" s="2"/>
      <c r="DA971" s="2"/>
      <c r="DK971" s="2"/>
    </row>
    <row r="972" spans="3:115" s="80" customFormat="1" x14ac:dyDescent="0.15">
      <c r="C972" s="81"/>
      <c r="G972" s="82"/>
      <c r="H972" s="161"/>
      <c r="Q972" s="2"/>
      <c r="BC972" s="2"/>
      <c r="BM972" s="2"/>
      <c r="BW972" s="2"/>
      <c r="CG972" s="2"/>
      <c r="CQ972" s="2"/>
      <c r="DA972" s="2"/>
      <c r="DK972" s="2"/>
    </row>
    <row r="973" spans="3:115" s="80" customFormat="1" x14ac:dyDescent="0.15">
      <c r="C973" s="81"/>
      <c r="G973" s="82"/>
      <c r="H973" s="161"/>
      <c r="Q973" s="2"/>
      <c r="BC973" s="2"/>
      <c r="BM973" s="2"/>
      <c r="BW973" s="2"/>
      <c r="CG973" s="2"/>
      <c r="CQ973" s="2"/>
      <c r="DA973" s="2"/>
      <c r="DK973" s="2"/>
    </row>
    <row r="974" spans="3:115" s="80" customFormat="1" x14ac:dyDescent="0.15">
      <c r="C974" s="81"/>
      <c r="G974" s="82"/>
      <c r="H974" s="161"/>
      <c r="Q974" s="2"/>
      <c r="BC974" s="2"/>
      <c r="BM974" s="2"/>
      <c r="BW974" s="2"/>
      <c r="CG974" s="2"/>
      <c r="CQ974" s="2"/>
      <c r="DA974" s="2"/>
      <c r="DK974" s="2"/>
    </row>
    <row r="975" spans="3:115" s="80" customFormat="1" x14ac:dyDescent="0.15">
      <c r="C975" s="81"/>
      <c r="G975" s="82"/>
      <c r="H975" s="161"/>
      <c r="Q975" s="2"/>
      <c r="BC975" s="2"/>
      <c r="BM975" s="2"/>
      <c r="BW975" s="2"/>
      <c r="CG975" s="2"/>
      <c r="CQ975" s="2"/>
      <c r="DA975" s="2"/>
      <c r="DK975" s="2"/>
    </row>
    <row r="976" spans="3:115" s="80" customFormat="1" x14ac:dyDescent="0.15">
      <c r="C976" s="81"/>
      <c r="G976" s="82"/>
      <c r="H976" s="161"/>
      <c r="Q976" s="2"/>
      <c r="BC976" s="2"/>
      <c r="BM976" s="2"/>
      <c r="BW976" s="2"/>
      <c r="CG976" s="2"/>
      <c r="CQ976" s="2"/>
      <c r="DA976" s="2"/>
      <c r="DK976" s="2"/>
    </row>
    <row r="977" spans="3:115" s="80" customFormat="1" x14ac:dyDescent="0.15">
      <c r="C977" s="81"/>
      <c r="G977" s="82"/>
      <c r="H977" s="161"/>
      <c r="Q977" s="2"/>
      <c r="BC977" s="2"/>
      <c r="BM977" s="2"/>
      <c r="BW977" s="2"/>
      <c r="CG977" s="2"/>
      <c r="CQ977" s="2"/>
      <c r="DA977" s="2"/>
      <c r="DK977" s="2"/>
    </row>
    <row r="978" spans="3:115" s="80" customFormat="1" x14ac:dyDescent="0.15">
      <c r="C978" s="81"/>
      <c r="G978" s="82"/>
      <c r="H978" s="161"/>
      <c r="Q978" s="2"/>
      <c r="BC978" s="2"/>
      <c r="BM978" s="2"/>
      <c r="BW978" s="2"/>
      <c r="CG978" s="2"/>
      <c r="CQ978" s="2"/>
      <c r="DA978" s="2"/>
      <c r="DK978" s="2"/>
    </row>
    <row r="979" spans="3:115" s="80" customFormat="1" x14ac:dyDescent="0.15">
      <c r="C979" s="81"/>
      <c r="G979" s="82"/>
      <c r="H979" s="161"/>
      <c r="Q979" s="2"/>
      <c r="BC979" s="2"/>
      <c r="BM979" s="2"/>
      <c r="BW979" s="2"/>
      <c r="CG979" s="2"/>
      <c r="CQ979" s="2"/>
      <c r="DA979" s="2"/>
      <c r="DK979" s="2"/>
    </row>
    <row r="980" spans="3:115" s="80" customFormat="1" x14ac:dyDescent="0.15">
      <c r="C980" s="81"/>
      <c r="G980" s="82"/>
      <c r="H980" s="161"/>
      <c r="Q980" s="2"/>
      <c r="BC980" s="2"/>
      <c r="BM980" s="2"/>
      <c r="BW980" s="2"/>
      <c r="CG980" s="2"/>
      <c r="CQ980" s="2"/>
      <c r="DA980" s="2"/>
      <c r="DK980" s="2"/>
    </row>
    <row r="981" spans="3:115" s="80" customFormat="1" x14ac:dyDescent="0.15">
      <c r="C981" s="81"/>
      <c r="G981" s="82"/>
      <c r="H981" s="161"/>
      <c r="Q981" s="2"/>
      <c r="BC981" s="2"/>
      <c r="BM981" s="2"/>
      <c r="BW981" s="2"/>
      <c r="CG981" s="2"/>
      <c r="CQ981" s="2"/>
      <c r="DA981" s="2"/>
      <c r="DK981" s="2"/>
    </row>
    <row r="982" spans="3:115" s="80" customFormat="1" x14ac:dyDescent="0.15">
      <c r="C982" s="81"/>
      <c r="G982" s="82"/>
      <c r="H982" s="161"/>
      <c r="Q982" s="2"/>
      <c r="BC982" s="2"/>
      <c r="BM982" s="2"/>
      <c r="BW982" s="2"/>
      <c r="CG982" s="2"/>
      <c r="CQ982" s="2"/>
      <c r="DA982" s="2"/>
      <c r="DK982" s="2"/>
    </row>
    <row r="983" spans="3:115" s="80" customFormat="1" x14ac:dyDescent="0.15">
      <c r="C983" s="81"/>
      <c r="G983" s="82"/>
      <c r="H983" s="161"/>
      <c r="Q983" s="2"/>
      <c r="BC983" s="2"/>
      <c r="BM983" s="2"/>
      <c r="BW983" s="2"/>
      <c r="CG983" s="2"/>
      <c r="CQ983" s="2"/>
      <c r="DA983" s="2"/>
      <c r="DK983" s="2"/>
    </row>
    <row r="984" spans="3:115" s="80" customFormat="1" x14ac:dyDescent="0.15">
      <c r="C984" s="81"/>
      <c r="G984" s="82"/>
      <c r="H984" s="161"/>
      <c r="Q984" s="2"/>
      <c r="BC984" s="2"/>
      <c r="BM984" s="2"/>
      <c r="BW984" s="2"/>
      <c r="CG984" s="2"/>
      <c r="CQ984" s="2"/>
      <c r="DA984" s="2"/>
      <c r="DK984" s="2"/>
    </row>
    <row r="985" spans="3:115" s="80" customFormat="1" x14ac:dyDescent="0.15">
      <c r="C985" s="81"/>
      <c r="G985" s="82"/>
      <c r="H985" s="161"/>
      <c r="Q985" s="2"/>
      <c r="BC985" s="2"/>
      <c r="BM985" s="2"/>
      <c r="BW985" s="2"/>
      <c r="CG985" s="2"/>
      <c r="CQ985" s="2"/>
      <c r="DA985" s="2"/>
      <c r="DK985" s="2"/>
    </row>
    <row r="986" spans="3:115" s="80" customFormat="1" x14ac:dyDescent="0.15">
      <c r="C986" s="81"/>
      <c r="G986" s="82"/>
      <c r="H986" s="161"/>
      <c r="Q986" s="2"/>
      <c r="BC986" s="2"/>
      <c r="BM986" s="2"/>
      <c r="BW986" s="2"/>
      <c r="CG986" s="2"/>
      <c r="CQ986" s="2"/>
      <c r="DA986" s="2"/>
      <c r="DK986" s="2"/>
    </row>
    <row r="987" spans="3:115" s="80" customFormat="1" x14ac:dyDescent="0.15">
      <c r="C987" s="81"/>
      <c r="G987" s="82"/>
      <c r="H987" s="161"/>
      <c r="Q987" s="2"/>
      <c r="BC987" s="2"/>
      <c r="BM987" s="2"/>
      <c r="BW987" s="2"/>
      <c r="CG987" s="2"/>
      <c r="CQ987" s="2"/>
      <c r="DA987" s="2"/>
      <c r="DK987" s="2"/>
    </row>
    <row r="988" spans="3:115" s="80" customFormat="1" x14ac:dyDescent="0.15">
      <c r="C988" s="81"/>
      <c r="G988" s="82"/>
      <c r="H988" s="161"/>
      <c r="Q988" s="2"/>
      <c r="BC988" s="2"/>
      <c r="BM988" s="2"/>
      <c r="BW988" s="2"/>
      <c r="CG988" s="2"/>
      <c r="CQ988" s="2"/>
      <c r="DA988" s="2"/>
      <c r="DK988" s="2"/>
    </row>
    <row r="989" spans="3:115" s="80" customFormat="1" x14ac:dyDescent="0.15">
      <c r="C989" s="81"/>
      <c r="G989" s="82"/>
      <c r="H989" s="161"/>
      <c r="Q989" s="2"/>
      <c r="BC989" s="2"/>
      <c r="BM989" s="2"/>
      <c r="BW989" s="2"/>
      <c r="CG989" s="2"/>
      <c r="CQ989" s="2"/>
      <c r="DA989" s="2"/>
      <c r="DK989" s="2"/>
    </row>
    <row r="990" spans="3:115" s="80" customFormat="1" x14ac:dyDescent="0.15">
      <c r="C990" s="81"/>
      <c r="G990" s="82"/>
      <c r="H990" s="161"/>
      <c r="Q990" s="2"/>
      <c r="BC990" s="2"/>
      <c r="BM990" s="2"/>
      <c r="BW990" s="2"/>
      <c r="CG990" s="2"/>
      <c r="CQ990" s="2"/>
      <c r="DA990" s="2"/>
      <c r="DK990" s="2"/>
    </row>
    <row r="991" spans="3:115" s="80" customFormat="1" x14ac:dyDescent="0.15">
      <c r="C991" s="81"/>
      <c r="G991" s="82"/>
      <c r="H991" s="161"/>
      <c r="Q991" s="2"/>
      <c r="BC991" s="2"/>
      <c r="BM991" s="2"/>
      <c r="BW991" s="2"/>
      <c r="CG991" s="2"/>
      <c r="CQ991" s="2"/>
      <c r="DA991" s="2"/>
      <c r="DK991" s="2"/>
    </row>
    <row r="992" spans="3:115" s="80" customFormat="1" x14ac:dyDescent="0.15">
      <c r="C992" s="81"/>
      <c r="G992" s="82"/>
      <c r="H992" s="161"/>
      <c r="Q992" s="2"/>
      <c r="BC992" s="2"/>
      <c r="BM992" s="2"/>
      <c r="BW992" s="2"/>
      <c r="CG992" s="2"/>
      <c r="CQ992" s="2"/>
      <c r="DA992" s="2"/>
      <c r="DK992" s="2"/>
    </row>
    <row r="993" spans="3:115" s="80" customFormat="1" x14ac:dyDescent="0.15">
      <c r="C993" s="81"/>
      <c r="G993" s="82"/>
      <c r="H993" s="161"/>
      <c r="Q993" s="2"/>
      <c r="BC993" s="2"/>
      <c r="BM993" s="2"/>
      <c r="BW993" s="2"/>
      <c r="CG993" s="2"/>
      <c r="CQ993" s="2"/>
      <c r="DA993" s="2"/>
      <c r="DK993" s="2"/>
    </row>
    <row r="994" spans="3:115" s="80" customFormat="1" x14ac:dyDescent="0.15">
      <c r="C994" s="81"/>
      <c r="G994" s="82"/>
      <c r="H994" s="161"/>
      <c r="Q994" s="2"/>
      <c r="BC994" s="2"/>
      <c r="BM994" s="2"/>
      <c r="BW994" s="2"/>
      <c r="CG994" s="2"/>
      <c r="CQ994" s="2"/>
      <c r="DA994" s="2"/>
      <c r="DK994" s="2"/>
    </row>
    <row r="995" spans="3:115" s="80" customFormat="1" x14ac:dyDescent="0.15">
      <c r="C995" s="81"/>
      <c r="G995" s="82"/>
      <c r="H995" s="161"/>
      <c r="Q995" s="2"/>
      <c r="BC995" s="2"/>
      <c r="BM995" s="2"/>
      <c r="BW995" s="2"/>
      <c r="CG995" s="2"/>
      <c r="CQ995" s="2"/>
      <c r="DA995" s="2"/>
      <c r="DK995" s="2"/>
    </row>
    <row r="996" spans="3:115" s="80" customFormat="1" x14ac:dyDescent="0.15">
      <c r="C996" s="81"/>
      <c r="G996" s="82"/>
      <c r="H996" s="161"/>
      <c r="Q996" s="2"/>
      <c r="BC996" s="2"/>
      <c r="BM996" s="2"/>
      <c r="BW996" s="2"/>
      <c r="CG996" s="2"/>
      <c r="CQ996" s="2"/>
      <c r="DA996" s="2"/>
      <c r="DK996" s="2"/>
    </row>
    <row r="997" spans="3:115" s="80" customFormat="1" x14ac:dyDescent="0.15">
      <c r="C997" s="81"/>
      <c r="G997" s="82"/>
      <c r="H997" s="161"/>
      <c r="Q997" s="2"/>
      <c r="BC997" s="2"/>
      <c r="BM997" s="2"/>
      <c r="BW997" s="2"/>
      <c r="CG997" s="2"/>
      <c r="CQ997" s="2"/>
      <c r="DA997" s="2"/>
      <c r="DK997" s="2"/>
    </row>
    <row r="998" spans="3:115" s="80" customFormat="1" x14ac:dyDescent="0.15">
      <c r="C998" s="81"/>
      <c r="G998" s="82"/>
      <c r="H998" s="161"/>
      <c r="Q998" s="2"/>
      <c r="BC998" s="2"/>
      <c r="BM998" s="2"/>
      <c r="BW998" s="2"/>
      <c r="CG998" s="2"/>
      <c r="CQ998" s="2"/>
      <c r="DA998" s="2"/>
      <c r="DK998" s="2"/>
    </row>
    <row r="999" spans="3:115" s="80" customFormat="1" x14ac:dyDescent="0.15">
      <c r="C999" s="81"/>
      <c r="G999" s="82"/>
      <c r="H999" s="161"/>
      <c r="Q999" s="2"/>
      <c r="BC999" s="2"/>
      <c r="BM999" s="2"/>
      <c r="BW999" s="2"/>
      <c r="CG999" s="2"/>
      <c r="CQ999" s="2"/>
      <c r="DA999" s="2"/>
      <c r="DK999" s="2"/>
    </row>
    <row r="1000" spans="3:115" s="80" customFormat="1" x14ac:dyDescent="0.15">
      <c r="C1000" s="81"/>
      <c r="G1000" s="82"/>
      <c r="H1000" s="161"/>
      <c r="Q1000" s="2"/>
      <c r="BC1000" s="2"/>
      <c r="BM1000" s="2"/>
      <c r="BW1000" s="2"/>
      <c r="CG1000" s="2"/>
      <c r="CQ1000" s="2"/>
      <c r="DA1000" s="2"/>
      <c r="DK1000" s="2"/>
    </row>
    <row r="1001" spans="3:115" s="80" customFormat="1" x14ac:dyDescent="0.15">
      <c r="C1001" s="81"/>
      <c r="G1001" s="82"/>
      <c r="H1001" s="161"/>
      <c r="Q1001" s="2"/>
      <c r="BC1001" s="2"/>
      <c r="BM1001" s="2"/>
      <c r="BW1001" s="2"/>
      <c r="CG1001" s="2"/>
      <c r="CQ1001" s="2"/>
      <c r="DA1001" s="2"/>
      <c r="DK1001" s="2"/>
    </row>
    <row r="1002" spans="3:115" s="80" customFormat="1" x14ac:dyDescent="0.15">
      <c r="C1002" s="81"/>
      <c r="G1002" s="82"/>
      <c r="H1002" s="161"/>
      <c r="Q1002" s="2"/>
      <c r="BC1002" s="2"/>
      <c r="BM1002" s="2"/>
      <c r="BW1002" s="2"/>
      <c r="CG1002" s="2"/>
      <c r="CQ1002" s="2"/>
      <c r="DA1002" s="2"/>
      <c r="DK1002" s="2"/>
    </row>
    <row r="1003" spans="3:115" s="80" customFormat="1" x14ac:dyDescent="0.15">
      <c r="C1003" s="81"/>
      <c r="G1003" s="82"/>
      <c r="H1003" s="161"/>
      <c r="Q1003" s="2"/>
      <c r="BC1003" s="2"/>
      <c r="BM1003" s="2"/>
      <c r="BW1003" s="2"/>
      <c r="CG1003" s="2"/>
      <c r="CQ1003" s="2"/>
      <c r="DA1003" s="2"/>
      <c r="DK1003" s="2"/>
    </row>
    <row r="1004" spans="3:115" s="80" customFormat="1" x14ac:dyDescent="0.15">
      <c r="C1004" s="81"/>
      <c r="G1004" s="82"/>
      <c r="H1004" s="161"/>
      <c r="Q1004" s="2"/>
      <c r="BC1004" s="2"/>
      <c r="BM1004" s="2"/>
      <c r="BW1004" s="2"/>
      <c r="CG1004" s="2"/>
      <c r="CQ1004" s="2"/>
      <c r="DA1004" s="2"/>
      <c r="DK1004" s="2"/>
    </row>
    <row r="1005" spans="3:115" s="80" customFormat="1" x14ac:dyDescent="0.15">
      <c r="C1005" s="81"/>
      <c r="G1005" s="82"/>
      <c r="H1005" s="161"/>
      <c r="Q1005" s="2"/>
      <c r="BC1005" s="2"/>
      <c r="BM1005" s="2"/>
      <c r="BW1005" s="2"/>
      <c r="CG1005" s="2"/>
      <c r="CQ1005" s="2"/>
      <c r="DA1005" s="2"/>
      <c r="DK1005" s="2"/>
    </row>
    <row r="1006" spans="3:115" s="80" customFormat="1" x14ac:dyDescent="0.15">
      <c r="C1006" s="81"/>
      <c r="G1006" s="82"/>
      <c r="H1006" s="161"/>
      <c r="Q1006" s="2"/>
      <c r="BC1006" s="2"/>
      <c r="BM1006" s="2"/>
      <c r="BW1006" s="2"/>
      <c r="CG1006" s="2"/>
      <c r="CQ1006" s="2"/>
      <c r="DA1006" s="2"/>
      <c r="DK1006" s="2"/>
    </row>
    <row r="1007" spans="3:115" s="80" customFormat="1" x14ac:dyDescent="0.15">
      <c r="C1007" s="81"/>
      <c r="G1007" s="82"/>
      <c r="H1007" s="161"/>
      <c r="Q1007" s="2"/>
      <c r="BC1007" s="2"/>
      <c r="BM1007" s="2"/>
      <c r="BW1007" s="2"/>
      <c r="CG1007" s="2"/>
      <c r="CQ1007" s="2"/>
      <c r="DA1007" s="2"/>
      <c r="DK1007" s="2"/>
    </row>
    <row r="1008" spans="3:115" s="80" customFormat="1" x14ac:dyDescent="0.15">
      <c r="C1008" s="81"/>
      <c r="G1008" s="82"/>
      <c r="H1008" s="161"/>
      <c r="Q1008" s="2"/>
      <c r="BC1008" s="2"/>
      <c r="BM1008" s="2"/>
      <c r="BW1008" s="2"/>
      <c r="CG1008" s="2"/>
      <c r="CQ1008" s="2"/>
      <c r="DA1008" s="2"/>
      <c r="DK1008" s="2"/>
    </row>
    <row r="1009" spans="3:115" s="80" customFormat="1" x14ac:dyDescent="0.15">
      <c r="C1009" s="81"/>
      <c r="G1009" s="82"/>
      <c r="H1009" s="161"/>
      <c r="Q1009" s="2"/>
      <c r="BC1009" s="2"/>
      <c r="BM1009" s="2"/>
      <c r="BW1009" s="2"/>
      <c r="CG1009" s="2"/>
      <c r="CQ1009" s="2"/>
      <c r="DA1009" s="2"/>
      <c r="DK1009" s="2"/>
    </row>
    <row r="1010" spans="3:115" s="80" customFormat="1" x14ac:dyDescent="0.15">
      <c r="C1010" s="81"/>
      <c r="G1010" s="82"/>
      <c r="H1010" s="161"/>
      <c r="Q1010" s="2"/>
      <c r="BC1010" s="2"/>
      <c r="BM1010" s="2"/>
      <c r="BW1010" s="2"/>
      <c r="CG1010" s="2"/>
      <c r="CQ1010" s="2"/>
      <c r="DA1010" s="2"/>
      <c r="DK1010" s="2"/>
    </row>
    <row r="1011" spans="3:115" s="80" customFormat="1" x14ac:dyDescent="0.15">
      <c r="C1011" s="81"/>
      <c r="G1011" s="82"/>
      <c r="H1011" s="161"/>
      <c r="Q1011" s="2"/>
      <c r="BC1011" s="2"/>
      <c r="BM1011" s="2"/>
      <c r="BW1011" s="2"/>
      <c r="CG1011" s="2"/>
      <c r="CQ1011" s="2"/>
      <c r="DA1011" s="2"/>
      <c r="DK1011" s="2"/>
    </row>
    <row r="1012" spans="3:115" s="80" customFormat="1" x14ac:dyDescent="0.15">
      <c r="C1012" s="81"/>
      <c r="G1012" s="82"/>
      <c r="H1012" s="161"/>
      <c r="Q1012" s="2"/>
      <c r="BC1012" s="2"/>
      <c r="BM1012" s="2"/>
      <c r="BW1012" s="2"/>
      <c r="CG1012" s="2"/>
      <c r="CQ1012" s="2"/>
      <c r="DA1012" s="2"/>
      <c r="DK1012" s="2"/>
    </row>
    <row r="1013" spans="3:115" s="80" customFormat="1" x14ac:dyDescent="0.15">
      <c r="C1013" s="81"/>
      <c r="G1013" s="82"/>
      <c r="H1013" s="161"/>
      <c r="Q1013" s="2"/>
      <c r="BC1013" s="2"/>
      <c r="BM1013" s="2"/>
      <c r="BW1013" s="2"/>
      <c r="CG1013" s="2"/>
      <c r="CQ1013" s="2"/>
      <c r="DA1013" s="2"/>
      <c r="DK1013" s="2"/>
    </row>
    <row r="1014" spans="3:115" s="80" customFormat="1" x14ac:dyDescent="0.15">
      <c r="C1014" s="81"/>
      <c r="G1014" s="82"/>
      <c r="H1014" s="161"/>
      <c r="Q1014" s="2"/>
      <c r="BC1014" s="2"/>
      <c r="BM1014" s="2"/>
      <c r="BW1014" s="2"/>
      <c r="CG1014" s="2"/>
      <c r="CQ1014" s="2"/>
      <c r="DA1014" s="2"/>
      <c r="DK1014" s="2"/>
    </row>
    <row r="1015" spans="3:115" s="80" customFormat="1" x14ac:dyDescent="0.15">
      <c r="C1015" s="81"/>
      <c r="G1015" s="82"/>
      <c r="H1015" s="161"/>
      <c r="Q1015" s="2"/>
      <c r="BC1015" s="2"/>
      <c r="BM1015" s="2"/>
      <c r="BW1015" s="2"/>
      <c r="CG1015" s="2"/>
      <c r="CQ1015" s="2"/>
      <c r="DA1015" s="2"/>
      <c r="DK1015" s="2"/>
    </row>
    <row r="1016" spans="3:115" s="80" customFormat="1" x14ac:dyDescent="0.15">
      <c r="C1016" s="81"/>
      <c r="G1016" s="82"/>
      <c r="H1016" s="161"/>
      <c r="Q1016" s="2"/>
      <c r="BC1016" s="2"/>
      <c r="BM1016" s="2"/>
      <c r="BW1016" s="2"/>
      <c r="CG1016" s="2"/>
      <c r="CQ1016" s="2"/>
      <c r="DA1016" s="2"/>
      <c r="DK1016" s="2"/>
    </row>
    <row r="1017" spans="3:115" s="80" customFormat="1" x14ac:dyDescent="0.15">
      <c r="C1017" s="81"/>
      <c r="G1017" s="82"/>
      <c r="H1017" s="161"/>
      <c r="Q1017" s="2"/>
      <c r="BC1017" s="2"/>
      <c r="BM1017" s="2"/>
      <c r="BW1017" s="2"/>
      <c r="CG1017" s="2"/>
      <c r="CQ1017" s="2"/>
      <c r="DA1017" s="2"/>
      <c r="DK1017" s="2"/>
    </row>
    <row r="1018" spans="3:115" s="80" customFormat="1" x14ac:dyDescent="0.15">
      <c r="C1018" s="81"/>
      <c r="G1018" s="82"/>
      <c r="H1018" s="161"/>
      <c r="Q1018" s="2"/>
      <c r="BC1018" s="2"/>
      <c r="BM1018" s="2"/>
      <c r="BW1018" s="2"/>
      <c r="CG1018" s="2"/>
      <c r="CQ1018" s="2"/>
      <c r="DA1018" s="2"/>
      <c r="DK1018" s="2"/>
    </row>
    <row r="1019" spans="3:115" s="80" customFormat="1" x14ac:dyDescent="0.15">
      <c r="C1019" s="81"/>
      <c r="G1019" s="82"/>
      <c r="H1019" s="161"/>
      <c r="Q1019" s="2"/>
      <c r="BC1019" s="2"/>
      <c r="BM1019" s="2"/>
      <c r="BW1019" s="2"/>
      <c r="CG1019" s="2"/>
      <c r="CQ1019" s="2"/>
      <c r="DA1019" s="2"/>
      <c r="DK1019" s="2"/>
    </row>
    <row r="1020" spans="3:115" s="80" customFormat="1" x14ac:dyDescent="0.15">
      <c r="C1020" s="81"/>
      <c r="G1020" s="82"/>
      <c r="H1020" s="161"/>
      <c r="Q1020" s="2"/>
      <c r="BC1020" s="2"/>
      <c r="BM1020" s="2"/>
      <c r="BW1020" s="2"/>
      <c r="CG1020" s="2"/>
      <c r="CQ1020" s="2"/>
      <c r="DA1020" s="2"/>
      <c r="DK1020" s="2"/>
    </row>
    <row r="1021" spans="3:115" s="80" customFormat="1" x14ac:dyDescent="0.15">
      <c r="C1021" s="81"/>
      <c r="G1021" s="82"/>
      <c r="H1021" s="161"/>
      <c r="Q1021" s="2"/>
      <c r="BC1021" s="2"/>
      <c r="BM1021" s="2"/>
      <c r="BW1021" s="2"/>
      <c r="CG1021" s="2"/>
      <c r="CQ1021" s="2"/>
      <c r="DA1021" s="2"/>
      <c r="DK1021" s="2"/>
    </row>
    <row r="1022" spans="3:115" s="80" customFormat="1" x14ac:dyDescent="0.15">
      <c r="C1022" s="81"/>
      <c r="G1022" s="82"/>
      <c r="H1022" s="161"/>
      <c r="Q1022" s="2"/>
      <c r="BC1022" s="2"/>
      <c r="BM1022" s="2"/>
      <c r="BW1022" s="2"/>
      <c r="CG1022" s="2"/>
      <c r="CQ1022" s="2"/>
      <c r="DA1022" s="2"/>
      <c r="DK1022" s="2"/>
    </row>
    <row r="1023" spans="3:115" s="80" customFormat="1" x14ac:dyDescent="0.15">
      <c r="C1023" s="81"/>
      <c r="G1023" s="82"/>
      <c r="H1023" s="161"/>
      <c r="Q1023" s="2"/>
      <c r="BC1023" s="2"/>
      <c r="BM1023" s="2"/>
      <c r="BW1023" s="2"/>
      <c r="CG1023" s="2"/>
      <c r="CQ1023" s="2"/>
      <c r="DA1023" s="2"/>
      <c r="DK1023" s="2"/>
    </row>
    <row r="1024" spans="3:115" s="80" customFormat="1" x14ac:dyDescent="0.15">
      <c r="C1024" s="81"/>
      <c r="G1024" s="82"/>
      <c r="H1024" s="161"/>
      <c r="Q1024" s="2"/>
      <c r="BC1024" s="2"/>
      <c r="BM1024" s="2"/>
      <c r="BW1024" s="2"/>
      <c r="CG1024" s="2"/>
      <c r="CQ1024" s="2"/>
      <c r="DA1024" s="2"/>
      <c r="DK1024" s="2"/>
    </row>
    <row r="1025" spans="3:115" s="80" customFormat="1" x14ac:dyDescent="0.15">
      <c r="C1025" s="81"/>
      <c r="G1025" s="82"/>
      <c r="H1025" s="161"/>
      <c r="Q1025" s="2"/>
      <c r="BC1025" s="2"/>
      <c r="BM1025" s="2"/>
      <c r="BW1025" s="2"/>
      <c r="CG1025" s="2"/>
      <c r="CQ1025" s="2"/>
      <c r="DA1025" s="2"/>
      <c r="DK1025" s="2"/>
    </row>
    <row r="1026" spans="3:115" s="80" customFormat="1" x14ac:dyDescent="0.15">
      <c r="C1026" s="81"/>
      <c r="G1026" s="82"/>
      <c r="H1026" s="161"/>
      <c r="Q1026" s="2"/>
      <c r="BC1026" s="2"/>
      <c r="BM1026" s="2"/>
      <c r="BW1026" s="2"/>
      <c r="CG1026" s="2"/>
      <c r="CQ1026" s="2"/>
      <c r="DA1026" s="2"/>
      <c r="DK1026" s="2"/>
    </row>
    <row r="1027" spans="3:115" s="80" customFormat="1" x14ac:dyDescent="0.15">
      <c r="C1027" s="81"/>
      <c r="G1027" s="82"/>
      <c r="H1027" s="161"/>
      <c r="Q1027" s="2"/>
      <c r="BC1027" s="2"/>
      <c r="BM1027" s="2"/>
      <c r="BW1027" s="2"/>
      <c r="CG1027" s="2"/>
      <c r="CQ1027" s="2"/>
      <c r="DA1027" s="2"/>
      <c r="DK1027" s="2"/>
    </row>
    <row r="1028" spans="3:115" s="80" customFormat="1" x14ac:dyDescent="0.15">
      <c r="C1028" s="81"/>
      <c r="G1028" s="82"/>
      <c r="H1028" s="161"/>
      <c r="Q1028" s="2"/>
      <c r="BC1028" s="2"/>
      <c r="BM1028" s="2"/>
      <c r="BW1028" s="2"/>
      <c r="CG1028" s="2"/>
      <c r="CQ1028" s="2"/>
      <c r="DA1028" s="2"/>
      <c r="DK1028" s="2"/>
    </row>
    <row r="1029" spans="3:115" s="80" customFormat="1" x14ac:dyDescent="0.15">
      <c r="C1029" s="81"/>
      <c r="G1029" s="82"/>
      <c r="H1029" s="161"/>
      <c r="Q1029" s="2"/>
      <c r="BC1029" s="2"/>
      <c r="BM1029" s="2"/>
      <c r="BW1029" s="2"/>
      <c r="CG1029" s="2"/>
      <c r="CQ1029" s="2"/>
      <c r="DA1029" s="2"/>
      <c r="DK1029" s="2"/>
    </row>
    <row r="1030" spans="3:115" s="80" customFormat="1" x14ac:dyDescent="0.15">
      <c r="C1030" s="81"/>
      <c r="G1030" s="82"/>
      <c r="H1030" s="161"/>
      <c r="Q1030" s="2"/>
      <c r="BC1030" s="2"/>
      <c r="BM1030" s="2"/>
      <c r="BW1030" s="2"/>
      <c r="CG1030" s="2"/>
      <c r="CQ1030" s="2"/>
      <c r="DA1030" s="2"/>
      <c r="DK1030" s="2"/>
    </row>
    <row r="1031" spans="3:115" s="80" customFormat="1" x14ac:dyDescent="0.15">
      <c r="C1031" s="81"/>
      <c r="G1031" s="82"/>
      <c r="H1031" s="161"/>
      <c r="Q1031" s="2"/>
      <c r="BC1031" s="2"/>
      <c r="BM1031" s="2"/>
      <c r="BW1031" s="2"/>
      <c r="CG1031" s="2"/>
      <c r="CQ1031" s="2"/>
      <c r="DA1031" s="2"/>
      <c r="DK1031" s="2"/>
    </row>
    <row r="1032" spans="3:115" s="80" customFormat="1" x14ac:dyDescent="0.15">
      <c r="C1032" s="81"/>
      <c r="G1032" s="82"/>
      <c r="H1032" s="161"/>
      <c r="Q1032" s="2"/>
      <c r="BC1032" s="2"/>
      <c r="BM1032" s="2"/>
      <c r="BW1032" s="2"/>
      <c r="CG1032" s="2"/>
      <c r="CQ1032" s="2"/>
      <c r="DA1032" s="2"/>
      <c r="DK1032" s="2"/>
    </row>
    <row r="1033" spans="3:115" s="80" customFormat="1" x14ac:dyDescent="0.15">
      <c r="C1033" s="81"/>
      <c r="G1033" s="82"/>
      <c r="H1033" s="161"/>
      <c r="Q1033" s="2"/>
      <c r="BC1033" s="2"/>
      <c r="BM1033" s="2"/>
      <c r="BW1033" s="2"/>
      <c r="CG1033" s="2"/>
      <c r="CQ1033" s="2"/>
      <c r="DA1033" s="2"/>
      <c r="DK1033" s="2"/>
    </row>
    <row r="1034" spans="3:115" s="80" customFormat="1" x14ac:dyDescent="0.15">
      <c r="C1034" s="81"/>
      <c r="G1034" s="82"/>
      <c r="H1034" s="161"/>
      <c r="Q1034" s="2"/>
      <c r="BC1034" s="2"/>
      <c r="BM1034" s="2"/>
      <c r="BW1034" s="2"/>
      <c r="CG1034" s="2"/>
      <c r="CQ1034" s="2"/>
      <c r="DA1034" s="2"/>
      <c r="DK1034" s="2"/>
    </row>
    <row r="1035" spans="3:115" s="80" customFormat="1" x14ac:dyDescent="0.15">
      <c r="C1035" s="81"/>
      <c r="G1035" s="82"/>
      <c r="H1035" s="161"/>
      <c r="Q1035" s="2"/>
      <c r="BC1035" s="2"/>
      <c r="BM1035" s="2"/>
      <c r="BW1035" s="2"/>
      <c r="CG1035" s="2"/>
      <c r="CQ1035" s="2"/>
      <c r="DA1035" s="2"/>
      <c r="DK1035" s="2"/>
    </row>
    <row r="1036" spans="3:115" s="80" customFormat="1" x14ac:dyDescent="0.15">
      <c r="C1036" s="81"/>
      <c r="G1036" s="82"/>
      <c r="H1036" s="161"/>
      <c r="Q1036" s="2"/>
      <c r="BC1036" s="2"/>
      <c r="BM1036" s="2"/>
      <c r="BW1036" s="2"/>
      <c r="CG1036" s="2"/>
      <c r="CQ1036" s="2"/>
      <c r="DA1036" s="2"/>
      <c r="DK1036" s="2"/>
    </row>
    <row r="1037" spans="3:115" s="80" customFormat="1" x14ac:dyDescent="0.15">
      <c r="C1037" s="81"/>
      <c r="G1037" s="82"/>
      <c r="H1037" s="161"/>
      <c r="Q1037" s="2"/>
      <c r="BC1037" s="2"/>
      <c r="BM1037" s="2"/>
      <c r="BW1037" s="2"/>
      <c r="CG1037" s="2"/>
      <c r="CQ1037" s="2"/>
      <c r="DA1037" s="2"/>
      <c r="DK1037" s="2"/>
    </row>
    <row r="1038" spans="3:115" s="80" customFormat="1" x14ac:dyDescent="0.15">
      <c r="C1038" s="81"/>
      <c r="G1038" s="82"/>
      <c r="H1038" s="161"/>
      <c r="Q1038" s="2"/>
      <c r="BC1038" s="2"/>
      <c r="BM1038" s="2"/>
      <c r="BW1038" s="2"/>
      <c r="CG1038" s="2"/>
      <c r="CQ1038" s="2"/>
      <c r="DA1038" s="2"/>
      <c r="DK1038" s="2"/>
    </row>
    <row r="1039" spans="3:115" s="80" customFormat="1" x14ac:dyDescent="0.15">
      <c r="C1039" s="81"/>
      <c r="G1039" s="82"/>
      <c r="H1039" s="161"/>
      <c r="Q1039" s="2"/>
      <c r="BC1039" s="2"/>
      <c r="BM1039" s="2"/>
      <c r="BW1039" s="2"/>
      <c r="CG1039" s="2"/>
      <c r="CQ1039" s="2"/>
      <c r="DA1039" s="2"/>
      <c r="DK1039" s="2"/>
    </row>
    <row r="1040" spans="3:115" s="80" customFormat="1" x14ac:dyDescent="0.15">
      <c r="C1040" s="81"/>
      <c r="G1040" s="82"/>
      <c r="H1040" s="161"/>
      <c r="Q1040" s="2"/>
      <c r="BC1040" s="2"/>
      <c r="BM1040" s="2"/>
      <c r="BW1040" s="2"/>
      <c r="CG1040" s="2"/>
      <c r="CQ1040" s="2"/>
      <c r="DA1040" s="2"/>
      <c r="DK1040" s="2"/>
    </row>
    <row r="1041" spans="3:115" s="80" customFormat="1" x14ac:dyDescent="0.15">
      <c r="C1041" s="81"/>
      <c r="G1041" s="82"/>
      <c r="H1041" s="161"/>
      <c r="Q1041" s="2"/>
      <c r="BC1041" s="2"/>
      <c r="BM1041" s="2"/>
      <c r="BW1041" s="2"/>
      <c r="CG1041" s="2"/>
      <c r="CQ1041" s="2"/>
      <c r="DA1041" s="2"/>
      <c r="DK1041" s="2"/>
    </row>
    <row r="1042" spans="3:115" s="80" customFormat="1" x14ac:dyDescent="0.15">
      <c r="C1042" s="81"/>
      <c r="G1042" s="82"/>
      <c r="H1042" s="161"/>
      <c r="Q1042" s="2"/>
      <c r="BC1042" s="2"/>
      <c r="BM1042" s="2"/>
      <c r="BW1042" s="2"/>
      <c r="CG1042" s="2"/>
      <c r="CQ1042" s="2"/>
      <c r="DA1042" s="2"/>
      <c r="DK1042" s="2"/>
    </row>
    <row r="1043" spans="3:115" s="80" customFormat="1" x14ac:dyDescent="0.15">
      <c r="C1043" s="81"/>
      <c r="G1043" s="82"/>
      <c r="H1043" s="161"/>
      <c r="Q1043" s="2"/>
      <c r="BC1043" s="2"/>
      <c r="BM1043" s="2"/>
      <c r="BW1043" s="2"/>
      <c r="CG1043" s="2"/>
      <c r="CQ1043" s="2"/>
      <c r="DA1043" s="2"/>
      <c r="DK1043" s="2"/>
    </row>
    <row r="1044" spans="3:115" s="80" customFormat="1" x14ac:dyDescent="0.15">
      <c r="C1044" s="81"/>
      <c r="G1044" s="82"/>
      <c r="H1044" s="161"/>
      <c r="Q1044" s="2"/>
      <c r="BC1044" s="2"/>
      <c r="BM1044" s="2"/>
      <c r="BW1044" s="2"/>
      <c r="CG1044" s="2"/>
      <c r="CQ1044" s="2"/>
      <c r="DA1044" s="2"/>
      <c r="DK1044" s="2"/>
    </row>
    <row r="1045" spans="3:115" s="80" customFormat="1" x14ac:dyDescent="0.15">
      <c r="C1045" s="81"/>
      <c r="G1045" s="82"/>
      <c r="H1045" s="161"/>
      <c r="Q1045" s="2"/>
      <c r="BC1045" s="2"/>
      <c r="BM1045" s="2"/>
      <c r="BW1045" s="2"/>
      <c r="CG1045" s="2"/>
      <c r="CQ1045" s="2"/>
      <c r="DA1045" s="2"/>
      <c r="DK1045" s="2"/>
    </row>
    <row r="1046" spans="3:115" s="80" customFormat="1" x14ac:dyDescent="0.15">
      <c r="C1046" s="81"/>
      <c r="G1046" s="82"/>
      <c r="H1046" s="161"/>
      <c r="Q1046" s="2"/>
      <c r="BC1046" s="2"/>
      <c r="BM1046" s="2"/>
      <c r="BW1046" s="2"/>
      <c r="CG1046" s="2"/>
      <c r="CQ1046" s="2"/>
      <c r="DA1046" s="2"/>
      <c r="DK1046" s="2"/>
    </row>
    <row r="1047" spans="3:115" s="80" customFormat="1" x14ac:dyDescent="0.15">
      <c r="C1047" s="81"/>
      <c r="G1047" s="82"/>
      <c r="H1047" s="161"/>
      <c r="Q1047" s="2"/>
      <c r="BC1047" s="2"/>
      <c r="BM1047" s="2"/>
      <c r="BW1047" s="2"/>
      <c r="CG1047" s="2"/>
      <c r="CQ1047" s="2"/>
      <c r="DA1047" s="2"/>
      <c r="DK1047" s="2"/>
    </row>
    <row r="1048" spans="3:115" s="80" customFormat="1" x14ac:dyDescent="0.15">
      <c r="C1048" s="81"/>
      <c r="G1048" s="82"/>
      <c r="H1048" s="161"/>
      <c r="Q1048" s="2"/>
      <c r="BC1048" s="2"/>
      <c r="BM1048" s="2"/>
      <c r="BW1048" s="2"/>
      <c r="CG1048" s="2"/>
      <c r="CQ1048" s="2"/>
      <c r="DA1048" s="2"/>
      <c r="DK1048" s="2"/>
    </row>
    <row r="1049" spans="3:115" s="80" customFormat="1" x14ac:dyDescent="0.15">
      <c r="C1049" s="81"/>
      <c r="G1049" s="82"/>
      <c r="H1049" s="161"/>
      <c r="Q1049" s="2"/>
      <c r="BC1049" s="2"/>
      <c r="BM1049" s="2"/>
      <c r="BW1049" s="2"/>
      <c r="CG1049" s="2"/>
      <c r="CQ1049" s="2"/>
      <c r="DA1049" s="2"/>
      <c r="DK1049" s="2"/>
    </row>
    <row r="1050" spans="3:115" s="80" customFormat="1" x14ac:dyDescent="0.15">
      <c r="C1050" s="81"/>
      <c r="G1050" s="82"/>
      <c r="H1050" s="161"/>
      <c r="Q1050" s="2"/>
      <c r="BC1050" s="2"/>
      <c r="BM1050" s="2"/>
      <c r="BW1050" s="2"/>
      <c r="CG1050" s="2"/>
      <c r="CQ1050" s="2"/>
      <c r="DA1050" s="2"/>
      <c r="DK1050" s="2"/>
    </row>
    <row r="1051" spans="3:115" s="80" customFormat="1" x14ac:dyDescent="0.15">
      <c r="C1051" s="81"/>
      <c r="G1051" s="82"/>
      <c r="H1051" s="161"/>
      <c r="Q1051" s="2"/>
      <c r="BC1051" s="2"/>
      <c r="BM1051" s="2"/>
      <c r="BW1051" s="2"/>
      <c r="CG1051" s="2"/>
      <c r="CQ1051" s="2"/>
      <c r="DA1051" s="2"/>
      <c r="DK1051" s="2"/>
    </row>
    <row r="1052" spans="3:115" s="80" customFormat="1" x14ac:dyDescent="0.15">
      <c r="C1052" s="81"/>
      <c r="G1052" s="82"/>
      <c r="H1052" s="161"/>
      <c r="Q1052" s="2"/>
      <c r="BC1052" s="2"/>
      <c r="BM1052" s="2"/>
      <c r="BW1052" s="2"/>
      <c r="CG1052" s="2"/>
      <c r="CQ1052" s="2"/>
      <c r="DA1052" s="2"/>
      <c r="DK1052" s="2"/>
    </row>
    <row r="1053" spans="3:115" s="80" customFormat="1" x14ac:dyDescent="0.15">
      <c r="C1053" s="81"/>
      <c r="G1053" s="82"/>
      <c r="H1053" s="161"/>
      <c r="Q1053" s="2"/>
      <c r="BC1053" s="2"/>
      <c r="BM1053" s="2"/>
      <c r="BW1053" s="2"/>
      <c r="CG1053" s="2"/>
      <c r="CQ1053" s="2"/>
      <c r="DA1053" s="2"/>
      <c r="DK1053" s="2"/>
    </row>
    <row r="1054" spans="3:115" s="80" customFormat="1" x14ac:dyDescent="0.15">
      <c r="C1054" s="81"/>
      <c r="G1054" s="82"/>
      <c r="H1054" s="161"/>
      <c r="Q1054" s="2"/>
      <c r="BC1054" s="2"/>
      <c r="BM1054" s="2"/>
      <c r="BW1054" s="2"/>
      <c r="CG1054" s="2"/>
      <c r="CQ1054" s="2"/>
      <c r="DA1054" s="2"/>
      <c r="DK1054" s="2"/>
    </row>
    <row r="1055" spans="3:115" s="80" customFormat="1" x14ac:dyDescent="0.15">
      <c r="C1055" s="81"/>
      <c r="G1055" s="82"/>
      <c r="H1055" s="161"/>
      <c r="Q1055" s="2"/>
      <c r="BC1055" s="2"/>
      <c r="BM1055" s="2"/>
      <c r="BW1055" s="2"/>
      <c r="CG1055" s="2"/>
      <c r="CQ1055" s="2"/>
      <c r="DA1055" s="2"/>
      <c r="DK1055" s="2"/>
    </row>
    <row r="1056" spans="3:115" s="80" customFormat="1" x14ac:dyDescent="0.15">
      <c r="C1056" s="81"/>
      <c r="G1056" s="82"/>
      <c r="H1056" s="161"/>
      <c r="Q1056" s="2"/>
      <c r="BC1056" s="2"/>
      <c r="BM1056" s="2"/>
      <c r="BW1056" s="2"/>
      <c r="CG1056" s="2"/>
      <c r="CQ1056" s="2"/>
      <c r="DA1056" s="2"/>
      <c r="DK1056" s="2"/>
    </row>
    <row r="1057" spans="3:115" s="80" customFormat="1" x14ac:dyDescent="0.15">
      <c r="C1057" s="81"/>
      <c r="G1057" s="82"/>
      <c r="H1057" s="161"/>
      <c r="Q1057" s="2"/>
      <c r="BC1057" s="2"/>
      <c r="BM1057" s="2"/>
      <c r="BW1057" s="2"/>
      <c r="CG1057" s="2"/>
      <c r="CQ1057" s="2"/>
      <c r="DA1057" s="2"/>
      <c r="DK1057" s="2"/>
    </row>
    <row r="1058" spans="3:115" s="80" customFormat="1" x14ac:dyDescent="0.15">
      <c r="C1058" s="81"/>
      <c r="G1058" s="82"/>
      <c r="H1058" s="161"/>
      <c r="Q1058" s="2"/>
      <c r="BC1058" s="2"/>
      <c r="BM1058" s="2"/>
      <c r="BW1058" s="2"/>
      <c r="CG1058" s="2"/>
      <c r="CQ1058" s="2"/>
      <c r="DA1058" s="2"/>
      <c r="DK1058" s="2"/>
    </row>
    <row r="1059" spans="3:115" s="80" customFormat="1" x14ac:dyDescent="0.15">
      <c r="C1059" s="81"/>
      <c r="G1059" s="82"/>
      <c r="H1059" s="161"/>
      <c r="Q1059" s="2"/>
      <c r="BC1059" s="2"/>
      <c r="BM1059" s="2"/>
      <c r="BW1059" s="2"/>
      <c r="CG1059" s="2"/>
      <c r="CQ1059" s="2"/>
      <c r="DA1059" s="2"/>
      <c r="DK1059" s="2"/>
    </row>
    <row r="1060" spans="3:115" s="80" customFormat="1" x14ac:dyDescent="0.15">
      <c r="C1060" s="81"/>
      <c r="G1060" s="82"/>
      <c r="H1060" s="161"/>
      <c r="Q1060" s="2"/>
      <c r="BC1060" s="2"/>
      <c r="BM1060" s="2"/>
      <c r="BW1060" s="2"/>
      <c r="CG1060" s="2"/>
      <c r="CQ1060" s="2"/>
      <c r="DA1060" s="2"/>
      <c r="DK1060" s="2"/>
    </row>
    <row r="1061" spans="3:115" s="80" customFormat="1" x14ac:dyDescent="0.15">
      <c r="C1061" s="81"/>
      <c r="G1061" s="82"/>
      <c r="H1061" s="161"/>
      <c r="Q1061" s="2"/>
      <c r="BC1061" s="2"/>
      <c r="BM1061" s="2"/>
      <c r="BW1061" s="2"/>
      <c r="CG1061" s="2"/>
      <c r="CQ1061" s="2"/>
      <c r="DA1061" s="2"/>
      <c r="DK1061" s="2"/>
    </row>
    <row r="1062" spans="3:115" s="80" customFormat="1" x14ac:dyDescent="0.15">
      <c r="C1062" s="81"/>
      <c r="G1062" s="82"/>
      <c r="H1062" s="161"/>
      <c r="Q1062" s="2"/>
      <c r="BC1062" s="2"/>
      <c r="BM1062" s="2"/>
      <c r="BW1062" s="2"/>
      <c r="CG1062" s="2"/>
      <c r="CQ1062" s="2"/>
      <c r="DA1062" s="2"/>
      <c r="DK1062" s="2"/>
    </row>
    <row r="1063" spans="3:115" s="80" customFormat="1" x14ac:dyDescent="0.15">
      <c r="C1063" s="81"/>
      <c r="G1063" s="82"/>
      <c r="H1063" s="161"/>
      <c r="Q1063" s="2"/>
      <c r="BC1063" s="2"/>
      <c r="BM1063" s="2"/>
      <c r="BW1063" s="2"/>
      <c r="CG1063" s="2"/>
      <c r="CQ1063" s="2"/>
      <c r="DA1063" s="2"/>
      <c r="DK1063" s="2"/>
    </row>
    <row r="1064" spans="3:115" s="80" customFormat="1" x14ac:dyDescent="0.15">
      <c r="C1064" s="81"/>
      <c r="G1064" s="82"/>
      <c r="H1064" s="161"/>
      <c r="Q1064" s="2"/>
      <c r="BC1064" s="2"/>
      <c r="BM1064" s="2"/>
      <c r="BW1064" s="2"/>
      <c r="CG1064" s="2"/>
      <c r="CQ1064" s="2"/>
      <c r="DA1064" s="2"/>
      <c r="DK1064" s="2"/>
    </row>
    <row r="1065" spans="3:115" s="80" customFormat="1" x14ac:dyDescent="0.15">
      <c r="C1065" s="81"/>
      <c r="G1065" s="82"/>
      <c r="H1065" s="161"/>
      <c r="Q1065" s="2"/>
      <c r="BC1065" s="2"/>
      <c r="BM1065" s="2"/>
      <c r="BW1065" s="2"/>
      <c r="CG1065" s="2"/>
      <c r="CQ1065" s="2"/>
      <c r="DA1065" s="2"/>
      <c r="DK1065" s="2"/>
    </row>
    <row r="1066" spans="3:115" s="80" customFormat="1" x14ac:dyDescent="0.15">
      <c r="C1066" s="81"/>
      <c r="G1066" s="82"/>
      <c r="H1066" s="161"/>
      <c r="Q1066" s="2"/>
      <c r="BC1066" s="2"/>
      <c r="BM1066" s="2"/>
      <c r="BW1066" s="2"/>
      <c r="CG1066" s="2"/>
      <c r="CQ1066" s="2"/>
      <c r="DA1066" s="2"/>
      <c r="DK1066" s="2"/>
    </row>
    <row r="1067" spans="3:115" s="80" customFormat="1" x14ac:dyDescent="0.15">
      <c r="C1067" s="81"/>
      <c r="G1067" s="82"/>
      <c r="H1067" s="161"/>
      <c r="Q1067" s="2"/>
      <c r="BC1067" s="2"/>
      <c r="BM1067" s="2"/>
      <c r="BW1067" s="2"/>
      <c r="CG1067" s="2"/>
      <c r="CQ1067" s="2"/>
      <c r="DA1067" s="2"/>
      <c r="DK1067" s="2"/>
    </row>
    <row r="1068" spans="3:115" s="80" customFormat="1" x14ac:dyDescent="0.15">
      <c r="C1068" s="81"/>
      <c r="G1068" s="82"/>
      <c r="H1068" s="161"/>
      <c r="Q1068" s="2"/>
      <c r="BC1068" s="2"/>
      <c r="BM1068" s="2"/>
      <c r="BW1068" s="2"/>
      <c r="CG1068" s="2"/>
      <c r="CQ1068" s="2"/>
      <c r="DA1068" s="2"/>
      <c r="DK1068" s="2"/>
    </row>
    <row r="1069" spans="3:115" s="80" customFormat="1" x14ac:dyDescent="0.15">
      <c r="C1069" s="81"/>
      <c r="G1069" s="82"/>
      <c r="H1069" s="161"/>
      <c r="Q1069" s="2"/>
      <c r="BC1069" s="2"/>
      <c r="BM1069" s="2"/>
      <c r="BW1069" s="2"/>
      <c r="CG1069" s="2"/>
      <c r="CQ1069" s="2"/>
      <c r="DA1069" s="2"/>
      <c r="DK1069" s="2"/>
    </row>
    <row r="1070" spans="3:115" s="80" customFormat="1" x14ac:dyDescent="0.15">
      <c r="C1070" s="81"/>
      <c r="G1070" s="82"/>
      <c r="H1070" s="161"/>
      <c r="Q1070" s="2"/>
      <c r="BC1070" s="2"/>
      <c r="BM1070" s="2"/>
      <c r="BW1070" s="2"/>
      <c r="CG1070" s="2"/>
      <c r="CQ1070" s="2"/>
      <c r="DA1070" s="2"/>
      <c r="DK1070" s="2"/>
    </row>
    <row r="1071" spans="3:115" s="80" customFormat="1" x14ac:dyDescent="0.15">
      <c r="C1071" s="81"/>
      <c r="G1071" s="82"/>
      <c r="H1071" s="161"/>
      <c r="Q1071" s="2"/>
      <c r="BC1071" s="2"/>
      <c r="BM1071" s="2"/>
      <c r="BW1071" s="2"/>
      <c r="CG1071" s="2"/>
      <c r="CQ1071" s="2"/>
      <c r="DA1071" s="2"/>
      <c r="DK1071" s="2"/>
    </row>
    <row r="1072" spans="3:115" s="80" customFormat="1" x14ac:dyDescent="0.15">
      <c r="C1072" s="81"/>
      <c r="G1072" s="82"/>
      <c r="H1072" s="161"/>
      <c r="Q1072" s="2"/>
      <c r="BC1072" s="2"/>
      <c r="BM1072" s="2"/>
      <c r="BW1072" s="2"/>
      <c r="CG1072" s="2"/>
      <c r="CQ1072" s="2"/>
      <c r="DA1072" s="2"/>
      <c r="DK1072" s="2"/>
    </row>
    <row r="1073" spans="3:115" s="80" customFormat="1" x14ac:dyDescent="0.15">
      <c r="C1073" s="81"/>
      <c r="G1073" s="82"/>
      <c r="H1073" s="161"/>
      <c r="Q1073" s="2"/>
      <c r="BC1073" s="2"/>
      <c r="BM1073" s="2"/>
      <c r="BW1073" s="2"/>
      <c r="CG1073" s="2"/>
      <c r="CQ1073" s="2"/>
      <c r="DA1073" s="2"/>
      <c r="DK1073" s="2"/>
    </row>
    <row r="1074" spans="3:115" s="80" customFormat="1" x14ac:dyDescent="0.15">
      <c r="C1074" s="81"/>
      <c r="G1074" s="82"/>
      <c r="H1074" s="161"/>
      <c r="Q1074" s="2"/>
      <c r="BC1074" s="2"/>
      <c r="BM1074" s="2"/>
      <c r="BW1074" s="2"/>
      <c r="CG1074" s="2"/>
      <c r="CQ1074" s="2"/>
      <c r="DA1074" s="2"/>
      <c r="DK1074" s="2"/>
    </row>
    <row r="1075" spans="3:115" s="80" customFormat="1" x14ac:dyDescent="0.15">
      <c r="C1075" s="81"/>
      <c r="G1075" s="82"/>
      <c r="H1075" s="161"/>
      <c r="Q1075" s="2"/>
      <c r="BC1075" s="2"/>
      <c r="BM1075" s="2"/>
      <c r="BW1075" s="2"/>
      <c r="CG1075" s="2"/>
      <c r="CQ1075" s="2"/>
      <c r="DA1075" s="2"/>
      <c r="DK1075" s="2"/>
    </row>
    <row r="1076" spans="3:115" s="80" customFormat="1" x14ac:dyDescent="0.15">
      <c r="C1076" s="81"/>
      <c r="G1076" s="82"/>
      <c r="H1076" s="161"/>
      <c r="Q1076" s="2"/>
      <c r="BC1076" s="2"/>
      <c r="BM1076" s="2"/>
      <c r="BW1076" s="2"/>
      <c r="CG1076" s="2"/>
      <c r="CQ1076" s="2"/>
      <c r="DA1076" s="2"/>
      <c r="DK1076" s="2"/>
    </row>
    <row r="1077" spans="3:115" s="80" customFormat="1" x14ac:dyDescent="0.15">
      <c r="C1077" s="81"/>
      <c r="G1077" s="82"/>
      <c r="H1077" s="161"/>
      <c r="Q1077" s="2"/>
      <c r="BC1077" s="2"/>
      <c r="BM1077" s="2"/>
      <c r="BW1077" s="2"/>
      <c r="CG1077" s="2"/>
      <c r="CQ1077" s="2"/>
      <c r="DA1077" s="2"/>
      <c r="DK1077" s="2"/>
    </row>
    <row r="1078" spans="3:115" s="80" customFormat="1" x14ac:dyDescent="0.15">
      <c r="C1078" s="81"/>
      <c r="G1078" s="82"/>
      <c r="H1078" s="161"/>
      <c r="Q1078" s="2"/>
      <c r="BC1078" s="2"/>
      <c r="BM1078" s="2"/>
      <c r="BW1078" s="2"/>
      <c r="CG1078" s="2"/>
      <c r="CQ1078" s="2"/>
      <c r="DA1078" s="2"/>
      <c r="DK1078" s="2"/>
    </row>
    <row r="1079" spans="3:115" s="80" customFormat="1" x14ac:dyDescent="0.15">
      <c r="C1079" s="81"/>
      <c r="G1079" s="82"/>
      <c r="H1079" s="161"/>
      <c r="Q1079" s="2"/>
      <c r="BC1079" s="2"/>
      <c r="BM1079" s="2"/>
      <c r="BW1079" s="2"/>
      <c r="CG1079" s="2"/>
      <c r="CQ1079" s="2"/>
      <c r="DA1079" s="2"/>
      <c r="DK1079" s="2"/>
    </row>
    <row r="1080" spans="3:115" s="80" customFormat="1" x14ac:dyDescent="0.15">
      <c r="C1080" s="81"/>
      <c r="G1080" s="82"/>
      <c r="H1080" s="161"/>
      <c r="Q1080" s="2"/>
      <c r="BC1080" s="2"/>
      <c r="BM1080" s="2"/>
      <c r="BW1080" s="2"/>
      <c r="CG1080" s="2"/>
      <c r="CQ1080" s="2"/>
      <c r="DA1080" s="2"/>
      <c r="DK1080" s="2"/>
    </row>
    <row r="1081" spans="3:115" s="80" customFormat="1" x14ac:dyDescent="0.15">
      <c r="C1081" s="81"/>
      <c r="G1081" s="82"/>
      <c r="H1081" s="161"/>
      <c r="Q1081" s="2"/>
      <c r="BC1081" s="2"/>
      <c r="BM1081" s="2"/>
      <c r="BW1081" s="2"/>
      <c r="CG1081" s="2"/>
      <c r="CQ1081" s="2"/>
      <c r="DA1081" s="2"/>
      <c r="DK1081" s="2"/>
    </row>
    <row r="1082" spans="3:115" s="80" customFormat="1" x14ac:dyDescent="0.15">
      <c r="C1082" s="81"/>
      <c r="G1082" s="82"/>
      <c r="H1082" s="161"/>
      <c r="Q1082" s="2"/>
      <c r="BC1082" s="2"/>
      <c r="BM1082" s="2"/>
      <c r="BW1082" s="2"/>
      <c r="CG1082" s="2"/>
      <c r="CQ1082" s="2"/>
      <c r="DA1082" s="2"/>
      <c r="DK1082" s="2"/>
    </row>
    <row r="1083" spans="3:115" s="80" customFormat="1" x14ac:dyDescent="0.15">
      <c r="C1083" s="81"/>
      <c r="G1083" s="82"/>
      <c r="H1083" s="161"/>
      <c r="Q1083" s="2"/>
      <c r="BC1083" s="2"/>
      <c r="BM1083" s="2"/>
      <c r="BW1083" s="2"/>
      <c r="CG1083" s="2"/>
      <c r="CQ1083" s="2"/>
      <c r="DA1083" s="2"/>
      <c r="DK1083" s="2"/>
    </row>
    <row r="1084" spans="3:115" s="80" customFormat="1" x14ac:dyDescent="0.15">
      <c r="C1084" s="81"/>
      <c r="G1084" s="82"/>
      <c r="H1084" s="161"/>
      <c r="Q1084" s="2"/>
      <c r="BC1084" s="2"/>
      <c r="BM1084" s="2"/>
      <c r="BW1084" s="2"/>
      <c r="CG1084" s="2"/>
      <c r="CQ1084" s="2"/>
      <c r="DA1084" s="2"/>
      <c r="DK1084" s="2"/>
    </row>
    <row r="1085" spans="3:115" s="80" customFormat="1" x14ac:dyDescent="0.15">
      <c r="C1085" s="81"/>
      <c r="G1085" s="82"/>
      <c r="H1085" s="161"/>
      <c r="Q1085" s="2"/>
      <c r="BC1085" s="2"/>
      <c r="BM1085" s="2"/>
      <c r="BW1085" s="2"/>
      <c r="CG1085" s="2"/>
      <c r="CQ1085" s="2"/>
      <c r="DA1085" s="2"/>
      <c r="DK1085" s="2"/>
    </row>
    <row r="1086" spans="3:115" s="80" customFormat="1" x14ac:dyDescent="0.15">
      <c r="C1086" s="81"/>
      <c r="G1086" s="82"/>
      <c r="H1086" s="161"/>
      <c r="Q1086" s="2"/>
      <c r="BC1086" s="2"/>
      <c r="BM1086" s="2"/>
      <c r="BW1086" s="2"/>
      <c r="CG1086" s="2"/>
      <c r="CQ1086" s="2"/>
      <c r="DA1086" s="2"/>
      <c r="DK1086" s="2"/>
    </row>
    <row r="1087" spans="3:115" s="80" customFormat="1" x14ac:dyDescent="0.15">
      <c r="C1087" s="81"/>
      <c r="G1087" s="82"/>
      <c r="H1087" s="161"/>
      <c r="Q1087" s="2"/>
      <c r="BC1087" s="2"/>
      <c r="BM1087" s="2"/>
      <c r="BW1087" s="2"/>
      <c r="CG1087" s="2"/>
      <c r="CQ1087" s="2"/>
      <c r="DA1087" s="2"/>
      <c r="DK1087" s="2"/>
    </row>
    <row r="1088" spans="3:115" s="80" customFormat="1" x14ac:dyDescent="0.15">
      <c r="C1088" s="81"/>
      <c r="G1088" s="82"/>
      <c r="H1088" s="161"/>
      <c r="Q1088" s="2"/>
      <c r="BC1088" s="2"/>
      <c r="BM1088" s="2"/>
      <c r="BW1088" s="2"/>
      <c r="CG1088" s="2"/>
      <c r="CQ1088" s="2"/>
      <c r="DA1088" s="2"/>
      <c r="DK1088" s="2"/>
    </row>
    <row r="1089" spans="3:115" s="80" customFormat="1" x14ac:dyDescent="0.15">
      <c r="C1089" s="81"/>
      <c r="G1089" s="82"/>
      <c r="H1089" s="161"/>
      <c r="Q1089" s="2"/>
      <c r="BC1089" s="2"/>
      <c r="BM1089" s="2"/>
      <c r="BW1089" s="2"/>
      <c r="CG1089" s="2"/>
      <c r="CQ1089" s="2"/>
      <c r="DA1089" s="2"/>
      <c r="DK1089" s="2"/>
    </row>
    <row r="1090" spans="3:115" s="80" customFormat="1" x14ac:dyDescent="0.15">
      <c r="C1090" s="81"/>
      <c r="G1090" s="82"/>
      <c r="H1090" s="161"/>
      <c r="Q1090" s="2"/>
      <c r="BC1090" s="2"/>
      <c r="BM1090" s="2"/>
      <c r="BW1090" s="2"/>
      <c r="CG1090" s="2"/>
      <c r="CQ1090" s="2"/>
      <c r="DA1090" s="2"/>
      <c r="DK1090" s="2"/>
    </row>
    <row r="1091" spans="3:115" s="80" customFormat="1" x14ac:dyDescent="0.15">
      <c r="C1091" s="81"/>
      <c r="G1091" s="82"/>
      <c r="H1091" s="161"/>
      <c r="Q1091" s="2"/>
      <c r="BC1091" s="2"/>
      <c r="BM1091" s="2"/>
      <c r="BW1091" s="2"/>
      <c r="CG1091" s="2"/>
      <c r="CQ1091" s="2"/>
      <c r="DA1091" s="2"/>
      <c r="DK1091" s="2"/>
    </row>
    <row r="1092" spans="3:115" s="80" customFormat="1" x14ac:dyDescent="0.15">
      <c r="C1092" s="81"/>
      <c r="G1092" s="82"/>
      <c r="H1092" s="161"/>
      <c r="Q1092" s="2"/>
      <c r="BC1092" s="2"/>
      <c r="BM1092" s="2"/>
      <c r="BW1092" s="2"/>
      <c r="CG1092" s="2"/>
      <c r="CQ1092" s="2"/>
      <c r="DA1092" s="2"/>
      <c r="DK1092" s="2"/>
    </row>
    <row r="1093" spans="3:115" s="80" customFormat="1" x14ac:dyDescent="0.15">
      <c r="C1093" s="81"/>
      <c r="G1093" s="82"/>
      <c r="H1093" s="161"/>
      <c r="Q1093" s="2"/>
      <c r="BC1093" s="2"/>
      <c r="BM1093" s="2"/>
      <c r="BW1093" s="2"/>
      <c r="CG1093" s="2"/>
      <c r="CQ1093" s="2"/>
      <c r="DA1093" s="2"/>
      <c r="DK1093" s="2"/>
    </row>
    <row r="1094" spans="3:115" s="80" customFormat="1" x14ac:dyDescent="0.15">
      <c r="C1094" s="81"/>
      <c r="G1094" s="82"/>
      <c r="H1094" s="161"/>
      <c r="Q1094" s="2"/>
      <c r="BC1094" s="2"/>
      <c r="BM1094" s="2"/>
      <c r="BW1094" s="2"/>
      <c r="CG1094" s="2"/>
      <c r="CQ1094" s="2"/>
      <c r="DA1094" s="2"/>
      <c r="DK1094" s="2"/>
    </row>
    <row r="1095" spans="3:115" s="80" customFormat="1" x14ac:dyDescent="0.15">
      <c r="C1095" s="81"/>
      <c r="G1095" s="82"/>
      <c r="H1095" s="161"/>
      <c r="Q1095" s="2"/>
      <c r="BC1095" s="2"/>
      <c r="BM1095" s="2"/>
      <c r="BW1095" s="2"/>
      <c r="CG1095" s="2"/>
      <c r="CQ1095" s="2"/>
      <c r="DA1095" s="2"/>
      <c r="DK1095" s="2"/>
    </row>
    <row r="1096" spans="3:115" s="80" customFormat="1" x14ac:dyDescent="0.15">
      <c r="C1096" s="81"/>
      <c r="G1096" s="82"/>
      <c r="H1096" s="161"/>
      <c r="Q1096" s="2"/>
      <c r="BC1096" s="2"/>
      <c r="BM1096" s="2"/>
      <c r="BW1096" s="2"/>
      <c r="CG1096" s="2"/>
      <c r="CQ1096" s="2"/>
      <c r="DA1096" s="2"/>
      <c r="DK1096" s="2"/>
    </row>
    <row r="1097" spans="3:115" s="80" customFormat="1" x14ac:dyDescent="0.15">
      <c r="C1097" s="81"/>
      <c r="G1097" s="82"/>
      <c r="H1097" s="161"/>
      <c r="Q1097" s="2"/>
      <c r="BC1097" s="2"/>
      <c r="BM1097" s="2"/>
      <c r="BW1097" s="2"/>
      <c r="CG1097" s="2"/>
      <c r="CQ1097" s="2"/>
      <c r="DA1097" s="2"/>
      <c r="DK1097" s="2"/>
    </row>
    <row r="1098" spans="3:115" s="80" customFormat="1" x14ac:dyDescent="0.15">
      <c r="C1098" s="81"/>
      <c r="G1098" s="82"/>
      <c r="H1098" s="161"/>
      <c r="Q1098" s="2"/>
      <c r="BC1098" s="2"/>
      <c r="BM1098" s="2"/>
      <c r="BW1098" s="2"/>
      <c r="CG1098" s="2"/>
      <c r="CQ1098" s="2"/>
      <c r="DA1098" s="2"/>
      <c r="DK1098" s="2"/>
    </row>
    <row r="1099" spans="3:115" s="80" customFormat="1" x14ac:dyDescent="0.15">
      <c r="C1099" s="81"/>
      <c r="G1099" s="82"/>
      <c r="H1099" s="161"/>
      <c r="Q1099" s="2"/>
      <c r="BC1099" s="2"/>
      <c r="BM1099" s="2"/>
      <c r="BW1099" s="2"/>
      <c r="CG1099" s="2"/>
      <c r="CQ1099" s="2"/>
      <c r="DA1099" s="2"/>
      <c r="DK1099" s="2"/>
    </row>
    <row r="1100" spans="3:115" s="80" customFormat="1" x14ac:dyDescent="0.15">
      <c r="C1100" s="81"/>
      <c r="G1100" s="82"/>
      <c r="H1100" s="161"/>
      <c r="Q1100" s="2"/>
      <c r="BC1100" s="2"/>
      <c r="BM1100" s="2"/>
      <c r="BW1100" s="2"/>
      <c r="CG1100" s="2"/>
      <c r="CQ1100" s="2"/>
      <c r="DA1100" s="2"/>
      <c r="DK1100" s="2"/>
    </row>
    <row r="1101" spans="3:115" s="80" customFormat="1" x14ac:dyDescent="0.15">
      <c r="C1101" s="81"/>
      <c r="G1101" s="82"/>
      <c r="H1101" s="161"/>
      <c r="Q1101" s="2"/>
      <c r="BC1101" s="2"/>
      <c r="BM1101" s="2"/>
      <c r="BW1101" s="2"/>
      <c r="CG1101" s="2"/>
      <c r="CQ1101" s="2"/>
      <c r="DA1101" s="2"/>
      <c r="DK1101" s="2"/>
    </row>
    <row r="1102" spans="3:115" s="80" customFormat="1" x14ac:dyDescent="0.15">
      <c r="C1102" s="81"/>
      <c r="G1102" s="82"/>
      <c r="H1102" s="161"/>
      <c r="Q1102" s="2"/>
      <c r="BC1102" s="2"/>
      <c r="BM1102" s="2"/>
      <c r="BW1102" s="2"/>
      <c r="CG1102" s="2"/>
      <c r="CQ1102" s="2"/>
      <c r="DA1102" s="2"/>
      <c r="DK1102" s="2"/>
    </row>
    <row r="1103" spans="3:115" s="80" customFormat="1" x14ac:dyDescent="0.15">
      <c r="C1103" s="81"/>
      <c r="G1103" s="82"/>
      <c r="H1103" s="161"/>
      <c r="Q1103" s="2"/>
      <c r="BC1103" s="2"/>
      <c r="BM1103" s="2"/>
      <c r="BW1103" s="2"/>
      <c r="CG1103" s="2"/>
      <c r="CQ1103" s="2"/>
      <c r="DA1103" s="2"/>
      <c r="DK1103" s="2"/>
    </row>
    <row r="1104" spans="3:115" s="80" customFormat="1" x14ac:dyDescent="0.15">
      <c r="C1104" s="81"/>
      <c r="G1104" s="82"/>
      <c r="H1104" s="161"/>
      <c r="Q1104" s="2"/>
      <c r="BC1104" s="2"/>
      <c r="BM1104" s="2"/>
      <c r="BW1104" s="2"/>
      <c r="CG1104" s="2"/>
      <c r="CQ1104" s="2"/>
      <c r="DA1104" s="2"/>
      <c r="DK1104" s="2"/>
    </row>
    <row r="1105" spans="3:115" s="80" customFormat="1" x14ac:dyDescent="0.15">
      <c r="C1105" s="81"/>
      <c r="G1105" s="82"/>
      <c r="H1105" s="161"/>
      <c r="Q1105" s="2"/>
      <c r="BC1105" s="2"/>
      <c r="BM1105" s="2"/>
      <c r="BW1105" s="2"/>
      <c r="CG1105" s="2"/>
      <c r="CQ1105" s="2"/>
      <c r="DA1105" s="2"/>
      <c r="DK1105" s="2"/>
    </row>
    <row r="1106" spans="3:115" s="80" customFormat="1" x14ac:dyDescent="0.15">
      <c r="C1106" s="81"/>
      <c r="G1106" s="82"/>
      <c r="H1106" s="161"/>
      <c r="Q1106" s="2"/>
      <c r="BC1106" s="2"/>
      <c r="BM1106" s="2"/>
      <c r="BW1106" s="2"/>
      <c r="CG1106" s="2"/>
      <c r="CQ1106" s="2"/>
      <c r="DA1106" s="2"/>
      <c r="DK1106" s="2"/>
    </row>
    <row r="1107" spans="3:115" s="80" customFormat="1" x14ac:dyDescent="0.15">
      <c r="C1107" s="81"/>
      <c r="G1107" s="82"/>
      <c r="H1107" s="161"/>
      <c r="Q1107" s="2"/>
      <c r="BC1107" s="2"/>
      <c r="BM1107" s="2"/>
      <c r="BW1107" s="2"/>
      <c r="CG1107" s="2"/>
      <c r="CQ1107" s="2"/>
      <c r="DA1107" s="2"/>
      <c r="DK1107" s="2"/>
    </row>
    <row r="1108" spans="3:115" s="80" customFormat="1" x14ac:dyDescent="0.15">
      <c r="C1108" s="81"/>
      <c r="G1108" s="82"/>
      <c r="H1108" s="161"/>
      <c r="Q1108" s="2"/>
      <c r="BC1108" s="2"/>
      <c r="BM1108" s="2"/>
      <c r="BW1108" s="2"/>
      <c r="CG1108" s="2"/>
      <c r="CQ1108" s="2"/>
      <c r="DA1108" s="2"/>
      <c r="DK1108" s="2"/>
    </row>
    <row r="1109" spans="3:115" s="80" customFormat="1" x14ac:dyDescent="0.15">
      <c r="C1109" s="81"/>
      <c r="G1109" s="82"/>
      <c r="H1109" s="161"/>
      <c r="Q1109" s="2"/>
      <c r="BC1109" s="2"/>
      <c r="BM1109" s="2"/>
      <c r="BW1109" s="2"/>
      <c r="CG1109" s="2"/>
      <c r="CQ1109" s="2"/>
      <c r="DA1109" s="2"/>
      <c r="DK1109" s="2"/>
    </row>
    <row r="1110" spans="3:115" s="80" customFormat="1" x14ac:dyDescent="0.15">
      <c r="C1110" s="81"/>
      <c r="G1110" s="82"/>
      <c r="H1110" s="161"/>
      <c r="Q1110" s="2"/>
      <c r="BC1110" s="2"/>
      <c r="BM1110" s="2"/>
      <c r="BW1110" s="2"/>
      <c r="CG1110" s="2"/>
      <c r="CQ1110" s="2"/>
      <c r="DA1110" s="2"/>
      <c r="DK1110" s="2"/>
    </row>
    <row r="1111" spans="3:115" s="80" customFormat="1" x14ac:dyDescent="0.15">
      <c r="C1111" s="81"/>
      <c r="G1111" s="82"/>
      <c r="H1111" s="161"/>
      <c r="Q1111" s="2"/>
      <c r="BC1111" s="2"/>
      <c r="BM1111" s="2"/>
      <c r="BW1111" s="2"/>
      <c r="CG1111" s="2"/>
      <c r="CQ1111" s="2"/>
      <c r="DA1111" s="2"/>
      <c r="DK1111" s="2"/>
    </row>
    <row r="1112" spans="3:115" s="80" customFormat="1" x14ac:dyDescent="0.15">
      <c r="C1112" s="81"/>
      <c r="G1112" s="82"/>
      <c r="H1112" s="161"/>
      <c r="Q1112" s="2"/>
      <c r="BC1112" s="2"/>
      <c r="BM1112" s="2"/>
      <c r="BW1112" s="2"/>
      <c r="CG1112" s="2"/>
      <c r="CQ1112" s="2"/>
      <c r="DA1112" s="2"/>
      <c r="DK1112" s="2"/>
    </row>
    <row r="1113" spans="3:115" s="80" customFormat="1" x14ac:dyDescent="0.15">
      <c r="C1113" s="81"/>
      <c r="G1113" s="82"/>
      <c r="H1113" s="161"/>
      <c r="Q1113" s="2"/>
      <c r="BC1113" s="2"/>
      <c r="BM1113" s="2"/>
      <c r="BW1113" s="2"/>
      <c r="CG1113" s="2"/>
      <c r="CQ1113" s="2"/>
      <c r="DA1113" s="2"/>
      <c r="DK1113" s="2"/>
    </row>
    <row r="1114" spans="3:115" s="80" customFormat="1" x14ac:dyDescent="0.15">
      <c r="C1114" s="81"/>
      <c r="G1114" s="82"/>
      <c r="H1114" s="161"/>
      <c r="Q1114" s="2"/>
      <c r="BC1114" s="2"/>
      <c r="BM1114" s="2"/>
      <c r="BW1114" s="2"/>
      <c r="CG1114" s="2"/>
      <c r="CQ1114" s="2"/>
      <c r="DA1114" s="2"/>
      <c r="DK1114" s="2"/>
    </row>
    <row r="1115" spans="3:115" s="80" customFormat="1" x14ac:dyDescent="0.15">
      <c r="C1115" s="81"/>
      <c r="G1115" s="82"/>
      <c r="H1115" s="161"/>
      <c r="Q1115" s="2"/>
      <c r="BC1115" s="2"/>
      <c r="BM1115" s="2"/>
      <c r="BW1115" s="2"/>
      <c r="CG1115" s="2"/>
      <c r="CQ1115" s="2"/>
      <c r="DA1115" s="2"/>
      <c r="DK1115" s="2"/>
    </row>
    <row r="1116" spans="3:115" s="80" customFormat="1" x14ac:dyDescent="0.15">
      <c r="C1116" s="81"/>
      <c r="G1116" s="82"/>
      <c r="H1116" s="161"/>
      <c r="Q1116" s="2"/>
      <c r="BC1116" s="2"/>
      <c r="BM1116" s="2"/>
      <c r="BW1116" s="2"/>
      <c r="CG1116" s="2"/>
      <c r="CQ1116" s="2"/>
      <c r="DA1116" s="2"/>
      <c r="DK1116" s="2"/>
    </row>
    <row r="1117" spans="3:115" s="80" customFormat="1" x14ac:dyDescent="0.15">
      <c r="C1117" s="81"/>
      <c r="G1117" s="82"/>
      <c r="H1117" s="161"/>
      <c r="Q1117" s="2"/>
      <c r="BC1117" s="2"/>
      <c r="BM1117" s="2"/>
      <c r="BW1117" s="2"/>
      <c r="CG1117" s="2"/>
      <c r="CQ1117" s="2"/>
      <c r="DA1117" s="2"/>
      <c r="DK1117" s="2"/>
    </row>
    <row r="1118" spans="3:115" s="80" customFormat="1" x14ac:dyDescent="0.15">
      <c r="C1118" s="81"/>
      <c r="G1118" s="82"/>
      <c r="H1118" s="161"/>
      <c r="Q1118" s="2"/>
      <c r="BC1118" s="2"/>
      <c r="BM1118" s="2"/>
      <c r="BW1118" s="2"/>
      <c r="CG1118" s="2"/>
      <c r="CQ1118" s="2"/>
      <c r="DA1118" s="2"/>
      <c r="DK1118" s="2"/>
    </row>
    <row r="1119" spans="3:115" s="80" customFormat="1" x14ac:dyDescent="0.15">
      <c r="C1119" s="81"/>
      <c r="G1119" s="82"/>
      <c r="H1119" s="161"/>
      <c r="Q1119" s="2"/>
      <c r="BC1119" s="2"/>
      <c r="BM1119" s="2"/>
      <c r="BW1119" s="2"/>
      <c r="CG1119" s="2"/>
      <c r="CQ1119" s="2"/>
      <c r="DA1119" s="2"/>
      <c r="DK1119" s="2"/>
    </row>
    <row r="1120" spans="3:115" s="80" customFormat="1" x14ac:dyDescent="0.15">
      <c r="C1120" s="81"/>
      <c r="G1120" s="82"/>
      <c r="H1120" s="161"/>
      <c r="Q1120" s="2"/>
      <c r="BC1120" s="2"/>
      <c r="BM1120" s="2"/>
      <c r="BW1120" s="2"/>
      <c r="CG1120" s="2"/>
      <c r="CQ1120" s="2"/>
      <c r="DA1120" s="2"/>
      <c r="DK1120" s="2"/>
    </row>
    <row r="1121" spans="3:115" s="80" customFormat="1" x14ac:dyDescent="0.15">
      <c r="C1121" s="81"/>
      <c r="G1121" s="82"/>
      <c r="H1121" s="161"/>
      <c r="Q1121" s="2"/>
      <c r="BC1121" s="2"/>
      <c r="BM1121" s="2"/>
      <c r="BW1121" s="2"/>
      <c r="CG1121" s="2"/>
      <c r="CQ1121" s="2"/>
      <c r="DA1121" s="2"/>
      <c r="DK1121" s="2"/>
    </row>
    <row r="1122" spans="3:115" s="80" customFormat="1" x14ac:dyDescent="0.15">
      <c r="C1122" s="81"/>
      <c r="G1122" s="82"/>
      <c r="H1122" s="161"/>
      <c r="Q1122" s="2"/>
      <c r="BC1122" s="2"/>
      <c r="BM1122" s="2"/>
      <c r="BW1122" s="2"/>
      <c r="CG1122" s="2"/>
      <c r="CQ1122" s="2"/>
      <c r="DA1122" s="2"/>
      <c r="DK1122" s="2"/>
    </row>
    <row r="1123" spans="3:115" s="80" customFormat="1" x14ac:dyDescent="0.15">
      <c r="C1123" s="81"/>
      <c r="G1123" s="82"/>
      <c r="H1123" s="161"/>
      <c r="Q1123" s="2"/>
      <c r="BC1123" s="2"/>
      <c r="BM1123" s="2"/>
      <c r="BW1123" s="2"/>
      <c r="CG1123" s="2"/>
      <c r="CQ1123" s="2"/>
      <c r="DA1123" s="2"/>
      <c r="DK1123" s="2"/>
    </row>
    <row r="1124" spans="3:115" s="80" customFormat="1" x14ac:dyDescent="0.15">
      <c r="C1124" s="81"/>
      <c r="G1124" s="82"/>
      <c r="H1124" s="161"/>
      <c r="Q1124" s="2"/>
      <c r="BC1124" s="2"/>
      <c r="BM1124" s="2"/>
      <c r="BW1124" s="2"/>
      <c r="CG1124" s="2"/>
      <c r="CQ1124" s="2"/>
      <c r="DA1124" s="2"/>
      <c r="DK1124" s="2"/>
    </row>
    <row r="1125" spans="3:115" s="80" customFormat="1" x14ac:dyDescent="0.15">
      <c r="C1125" s="81"/>
      <c r="G1125" s="82"/>
      <c r="H1125" s="161"/>
      <c r="Q1125" s="2"/>
      <c r="BC1125" s="2"/>
      <c r="BM1125" s="2"/>
      <c r="BW1125" s="2"/>
      <c r="CG1125" s="2"/>
      <c r="CQ1125" s="2"/>
      <c r="DA1125" s="2"/>
      <c r="DK1125" s="2"/>
    </row>
    <row r="1126" spans="3:115" s="80" customFormat="1" x14ac:dyDescent="0.15">
      <c r="C1126" s="81"/>
      <c r="G1126" s="82"/>
      <c r="H1126" s="161"/>
      <c r="Q1126" s="2"/>
      <c r="BC1126" s="2"/>
      <c r="BM1126" s="2"/>
      <c r="BW1126" s="2"/>
      <c r="CG1126" s="2"/>
      <c r="CQ1126" s="2"/>
      <c r="DA1126" s="2"/>
      <c r="DK1126" s="2"/>
    </row>
    <row r="1127" spans="3:115" s="80" customFormat="1" x14ac:dyDescent="0.15">
      <c r="C1127" s="81"/>
      <c r="G1127" s="82"/>
      <c r="H1127" s="161"/>
      <c r="Q1127" s="2"/>
      <c r="BC1127" s="2"/>
      <c r="BM1127" s="2"/>
      <c r="BW1127" s="2"/>
      <c r="CG1127" s="2"/>
      <c r="CQ1127" s="2"/>
      <c r="DA1127" s="2"/>
      <c r="DK1127" s="2"/>
    </row>
    <row r="1128" spans="3:115" s="80" customFormat="1" x14ac:dyDescent="0.15">
      <c r="C1128" s="81"/>
      <c r="G1128" s="82"/>
      <c r="H1128" s="161"/>
      <c r="Q1128" s="2"/>
      <c r="BC1128" s="2"/>
      <c r="BM1128" s="2"/>
      <c r="BW1128" s="2"/>
      <c r="CG1128" s="2"/>
      <c r="CQ1128" s="2"/>
      <c r="DA1128" s="2"/>
      <c r="DK1128" s="2"/>
    </row>
    <row r="1129" spans="3:115" s="80" customFormat="1" x14ac:dyDescent="0.15">
      <c r="C1129" s="81"/>
      <c r="G1129" s="82"/>
      <c r="H1129" s="161"/>
      <c r="Q1129" s="2"/>
      <c r="BC1129" s="2"/>
      <c r="BM1129" s="2"/>
      <c r="BW1129" s="2"/>
      <c r="CG1129" s="2"/>
      <c r="CQ1129" s="2"/>
      <c r="DA1129" s="2"/>
      <c r="DK1129" s="2"/>
    </row>
    <row r="1130" spans="3:115" s="80" customFormat="1" x14ac:dyDescent="0.15">
      <c r="C1130" s="81"/>
      <c r="G1130" s="82"/>
      <c r="H1130" s="161"/>
      <c r="Q1130" s="2"/>
      <c r="BC1130" s="2"/>
      <c r="BM1130" s="2"/>
      <c r="BW1130" s="2"/>
      <c r="CG1130" s="2"/>
      <c r="CQ1130" s="2"/>
      <c r="DA1130" s="2"/>
      <c r="DK1130" s="2"/>
    </row>
    <row r="1131" spans="3:115" s="80" customFormat="1" x14ac:dyDescent="0.15">
      <c r="C1131" s="81"/>
      <c r="G1131" s="82"/>
      <c r="H1131" s="161"/>
      <c r="Q1131" s="2"/>
      <c r="BC1131" s="2"/>
      <c r="BM1131" s="2"/>
      <c r="BW1131" s="2"/>
      <c r="CG1131" s="2"/>
      <c r="CQ1131" s="2"/>
      <c r="DA1131" s="2"/>
      <c r="DK1131" s="2"/>
    </row>
    <row r="1132" spans="3:115" s="80" customFormat="1" x14ac:dyDescent="0.15">
      <c r="C1132" s="81"/>
      <c r="G1132" s="82"/>
      <c r="H1132" s="161"/>
      <c r="Q1132" s="2"/>
      <c r="BC1132" s="2"/>
      <c r="BM1132" s="2"/>
      <c r="BW1132" s="2"/>
      <c r="CG1132" s="2"/>
      <c r="CQ1132" s="2"/>
      <c r="DA1132" s="2"/>
      <c r="DK1132" s="2"/>
    </row>
    <row r="1133" spans="3:115" s="80" customFormat="1" x14ac:dyDescent="0.15">
      <c r="C1133" s="81"/>
      <c r="G1133" s="82"/>
      <c r="H1133" s="161"/>
      <c r="Q1133" s="2"/>
      <c r="BC1133" s="2"/>
      <c r="BM1133" s="2"/>
      <c r="BW1133" s="2"/>
      <c r="CG1133" s="2"/>
      <c r="CQ1133" s="2"/>
      <c r="DA1133" s="2"/>
      <c r="DK1133" s="2"/>
    </row>
    <row r="1134" spans="3:115" s="80" customFormat="1" x14ac:dyDescent="0.15">
      <c r="C1134" s="81"/>
      <c r="G1134" s="82"/>
      <c r="H1134" s="161"/>
      <c r="Q1134" s="2"/>
      <c r="BC1134" s="2"/>
      <c r="BM1134" s="2"/>
      <c r="BW1134" s="2"/>
      <c r="CG1134" s="2"/>
      <c r="CQ1134" s="2"/>
      <c r="DA1134" s="2"/>
      <c r="DK1134" s="2"/>
    </row>
    <row r="1135" spans="3:115" s="80" customFormat="1" x14ac:dyDescent="0.15">
      <c r="C1135" s="81"/>
      <c r="G1135" s="82"/>
      <c r="H1135" s="161"/>
      <c r="Q1135" s="2"/>
      <c r="BC1135" s="2"/>
      <c r="BM1135" s="2"/>
      <c r="BW1135" s="2"/>
      <c r="CG1135" s="2"/>
      <c r="CQ1135" s="2"/>
      <c r="DA1135" s="2"/>
      <c r="DK1135" s="2"/>
    </row>
    <row r="1136" spans="3:115" s="80" customFormat="1" x14ac:dyDescent="0.15">
      <c r="C1136" s="81"/>
      <c r="G1136" s="82"/>
      <c r="H1136" s="161"/>
      <c r="Q1136" s="2"/>
      <c r="BC1136" s="2"/>
      <c r="BM1136" s="2"/>
      <c r="BW1136" s="2"/>
      <c r="CG1136" s="2"/>
      <c r="CQ1136" s="2"/>
      <c r="DA1136" s="2"/>
      <c r="DK1136" s="2"/>
    </row>
    <row r="1137" spans="3:115" s="80" customFormat="1" x14ac:dyDescent="0.15">
      <c r="C1137" s="81"/>
      <c r="G1137" s="82"/>
      <c r="H1137" s="161"/>
      <c r="Q1137" s="2"/>
      <c r="BC1137" s="2"/>
      <c r="BM1137" s="2"/>
      <c r="BW1137" s="2"/>
      <c r="CG1137" s="2"/>
      <c r="CQ1137" s="2"/>
      <c r="DA1137" s="2"/>
      <c r="DK1137" s="2"/>
    </row>
    <row r="1138" spans="3:115" s="80" customFormat="1" x14ac:dyDescent="0.15">
      <c r="C1138" s="81"/>
      <c r="G1138" s="82"/>
      <c r="H1138" s="161"/>
      <c r="Q1138" s="2"/>
      <c r="BC1138" s="2"/>
      <c r="BM1138" s="2"/>
      <c r="BW1138" s="2"/>
      <c r="CG1138" s="2"/>
      <c r="CQ1138" s="2"/>
      <c r="DA1138" s="2"/>
      <c r="DK1138" s="2"/>
    </row>
    <row r="1139" spans="3:115" s="80" customFormat="1" x14ac:dyDescent="0.15">
      <c r="C1139" s="81"/>
      <c r="G1139" s="82"/>
      <c r="H1139" s="161"/>
      <c r="Q1139" s="2"/>
      <c r="BC1139" s="2"/>
      <c r="BM1139" s="2"/>
      <c r="BW1139" s="2"/>
      <c r="CG1139" s="2"/>
      <c r="CQ1139" s="2"/>
      <c r="DA1139" s="2"/>
      <c r="DK1139" s="2"/>
    </row>
    <row r="1140" spans="3:115" s="80" customFormat="1" x14ac:dyDescent="0.15">
      <c r="C1140" s="81"/>
      <c r="G1140" s="82"/>
      <c r="H1140" s="161"/>
      <c r="Q1140" s="2"/>
      <c r="BC1140" s="2"/>
      <c r="BM1140" s="2"/>
      <c r="BW1140" s="2"/>
      <c r="CG1140" s="2"/>
      <c r="CQ1140" s="2"/>
      <c r="DA1140" s="2"/>
      <c r="DK1140" s="2"/>
    </row>
    <row r="1141" spans="3:115" s="80" customFormat="1" x14ac:dyDescent="0.15">
      <c r="C1141" s="81"/>
      <c r="G1141" s="82"/>
      <c r="H1141" s="161"/>
      <c r="Q1141" s="2"/>
      <c r="BC1141" s="2"/>
      <c r="BM1141" s="2"/>
      <c r="BW1141" s="2"/>
      <c r="CG1141" s="2"/>
      <c r="CQ1141" s="2"/>
      <c r="DA1141" s="2"/>
      <c r="DK1141" s="2"/>
    </row>
    <row r="1142" spans="3:115" s="80" customFormat="1" x14ac:dyDescent="0.15">
      <c r="C1142" s="81"/>
      <c r="G1142" s="82"/>
      <c r="H1142" s="161"/>
      <c r="Q1142" s="2"/>
      <c r="BC1142" s="2"/>
      <c r="BM1142" s="2"/>
      <c r="BW1142" s="2"/>
      <c r="CG1142" s="2"/>
      <c r="CQ1142" s="2"/>
      <c r="DA1142" s="2"/>
      <c r="DK1142" s="2"/>
    </row>
    <row r="1143" spans="3:115" s="80" customFormat="1" x14ac:dyDescent="0.15">
      <c r="C1143" s="81"/>
      <c r="G1143" s="82"/>
      <c r="H1143" s="161"/>
      <c r="Q1143" s="2"/>
      <c r="BC1143" s="2"/>
      <c r="BM1143" s="2"/>
      <c r="BW1143" s="2"/>
      <c r="CG1143" s="2"/>
      <c r="CQ1143" s="2"/>
      <c r="DA1143" s="2"/>
      <c r="DK1143" s="2"/>
    </row>
    <row r="1144" spans="3:115" s="80" customFormat="1" x14ac:dyDescent="0.15">
      <c r="C1144" s="81"/>
      <c r="G1144" s="82"/>
      <c r="H1144" s="161"/>
      <c r="Q1144" s="2"/>
      <c r="BC1144" s="2"/>
      <c r="BM1144" s="2"/>
      <c r="BW1144" s="2"/>
      <c r="CG1144" s="2"/>
      <c r="CQ1144" s="2"/>
      <c r="DA1144" s="2"/>
      <c r="DK1144" s="2"/>
    </row>
    <row r="1145" spans="3:115" s="80" customFormat="1" x14ac:dyDescent="0.15">
      <c r="C1145" s="81"/>
      <c r="G1145" s="82"/>
      <c r="H1145" s="161"/>
      <c r="Q1145" s="2"/>
      <c r="BC1145" s="2"/>
      <c r="BM1145" s="2"/>
      <c r="BW1145" s="2"/>
      <c r="CG1145" s="2"/>
      <c r="CQ1145" s="2"/>
      <c r="DA1145" s="2"/>
      <c r="DK1145" s="2"/>
    </row>
    <row r="1146" spans="3:115" s="80" customFormat="1" x14ac:dyDescent="0.15">
      <c r="C1146" s="81"/>
      <c r="G1146" s="82"/>
      <c r="H1146" s="161"/>
      <c r="Q1146" s="2"/>
      <c r="BC1146" s="2"/>
      <c r="BM1146" s="2"/>
      <c r="BW1146" s="2"/>
      <c r="CG1146" s="2"/>
      <c r="CQ1146" s="2"/>
      <c r="DA1146" s="2"/>
      <c r="DK1146" s="2"/>
    </row>
    <row r="1147" spans="3:115" s="80" customFormat="1" x14ac:dyDescent="0.15">
      <c r="C1147" s="81"/>
      <c r="G1147" s="82"/>
      <c r="H1147" s="161"/>
      <c r="Q1147" s="2"/>
      <c r="BC1147" s="2"/>
      <c r="BM1147" s="2"/>
      <c r="BW1147" s="2"/>
      <c r="CG1147" s="2"/>
      <c r="CQ1147" s="2"/>
      <c r="DA1147" s="2"/>
      <c r="DK1147" s="2"/>
    </row>
    <row r="1148" spans="3:115" s="80" customFormat="1" x14ac:dyDescent="0.15">
      <c r="C1148" s="81"/>
      <c r="G1148" s="82"/>
      <c r="H1148" s="161"/>
      <c r="Q1148" s="2"/>
      <c r="BC1148" s="2"/>
      <c r="BM1148" s="2"/>
      <c r="BW1148" s="2"/>
      <c r="CG1148" s="2"/>
      <c r="CQ1148" s="2"/>
      <c r="DA1148" s="2"/>
      <c r="DK1148" s="2"/>
    </row>
    <row r="1149" spans="3:115" s="80" customFormat="1" x14ac:dyDescent="0.15">
      <c r="C1149" s="81"/>
      <c r="G1149" s="82"/>
      <c r="H1149" s="161"/>
      <c r="Q1149" s="2"/>
      <c r="BC1149" s="2"/>
      <c r="BM1149" s="2"/>
      <c r="BW1149" s="2"/>
      <c r="CG1149" s="2"/>
      <c r="CQ1149" s="2"/>
      <c r="DA1149" s="2"/>
      <c r="DK1149" s="2"/>
    </row>
    <row r="1150" spans="3:115" s="80" customFormat="1" x14ac:dyDescent="0.15">
      <c r="C1150" s="81"/>
      <c r="G1150" s="82"/>
      <c r="H1150" s="161"/>
      <c r="Q1150" s="2"/>
      <c r="BC1150" s="2"/>
      <c r="BM1150" s="2"/>
      <c r="BW1150" s="2"/>
      <c r="CG1150" s="2"/>
      <c r="CQ1150" s="2"/>
      <c r="DA1150" s="2"/>
      <c r="DK1150" s="2"/>
    </row>
    <row r="1151" spans="3:115" s="80" customFormat="1" x14ac:dyDescent="0.15">
      <c r="C1151" s="81"/>
      <c r="G1151" s="82"/>
      <c r="H1151" s="161"/>
      <c r="Q1151" s="2"/>
      <c r="BC1151" s="2"/>
      <c r="BM1151" s="2"/>
      <c r="BW1151" s="2"/>
      <c r="CG1151" s="2"/>
      <c r="CQ1151" s="2"/>
      <c r="DA1151" s="2"/>
      <c r="DK1151" s="2"/>
    </row>
    <row r="1152" spans="3:115" s="80" customFormat="1" x14ac:dyDescent="0.15">
      <c r="C1152" s="81"/>
      <c r="G1152" s="82"/>
      <c r="H1152" s="161"/>
      <c r="Q1152" s="2"/>
      <c r="BC1152" s="2"/>
      <c r="BM1152" s="2"/>
      <c r="BW1152" s="2"/>
      <c r="CG1152" s="2"/>
      <c r="CQ1152" s="2"/>
      <c r="DA1152" s="2"/>
      <c r="DK1152" s="2"/>
    </row>
    <row r="1153" spans="3:115" s="80" customFormat="1" x14ac:dyDescent="0.15">
      <c r="C1153" s="81"/>
      <c r="G1153" s="82"/>
      <c r="H1153" s="161"/>
      <c r="Q1153" s="2"/>
      <c r="BC1153" s="2"/>
      <c r="BM1153" s="2"/>
      <c r="BW1153" s="2"/>
      <c r="CG1153" s="2"/>
      <c r="CQ1153" s="2"/>
      <c r="DA1153" s="2"/>
      <c r="DK1153" s="2"/>
    </row>
    <row r="1154" spans="3:115" s="80" customFormat="1" x14ac:dyDescent="0.15">
      <c r="C1154" s="81"/>
      <c r="G1154" s="82"/>
      <c r="H1154" s="161"/>
      <c r="Q1154" s="2"/>
      <c r="BC1154" s="2"/>
      <c r="BM1154" s="2"/>
      <c r="BW1154" s="2"/>
      <c r="CG1154" s="2"/>
      <c r="CQ1154" s="2"/>
      <c r="DA1154" s="2"/>
      <c r="DK1154" s="2"/>
    </row>
    <row r="1155" spans="3:115" s="80" customFormat="1" x14ac:dyDescent="0.15">
      <c r="C1155" s="81"/>
      <c r="G1155" s="82"/>
      <c r="H1155" s="161"/>
      <c r="Q1155" s="2"/>
      <c r="BC1155" s="2"/>
      <c r="BM1155" s="2"/>
      <c r="BW1155" s="2"/>
      <c r="CG1155" s="2"/>
      <c r="CQ1155" s="2"/>
      <c r="DA1155" s="2"/>
      <c r="DK1155" s="2"/>
    </row>
    <row r="1156" spans="3:115" s="80" customFormat="1" x14ac:dyDescent="0.15">
      <c r="C1156" s="81"/>
      <c r="G1156" s="82"/>
      <c r="H1156" s="161"/>
      <c r="Q1156" s="2"/>
      <c r="BC1156" s="2"/>
      <c r="BM1156" s="2"/>
      <c r="BW1156" s="2"/>
      <c r="CG1156" s="2"/>
      <c r="CQ1156" s="2"/>
      <c r="DA1156" s="2"/>
      <c r="DK1156" s="2"/>
    </row>
    <row r="1157" spans="3:115" s="80" customFormat="1" x14ac:dyDescent="0.15">
      <c r="C1157" s="81"/>
      <c r="G1157" s="82"/>
      <c r="H1157" s="161"/>
      <c r="Q1157" s="2"/>
      <c r="BC1157" s="2"/>
      <c r="BM1157" s="2"/>
      <c r="BW1157" s="2"/>
      <c r="CG1157" s="2"/>
      <c r="CQ1157" s="2"/>
      <c r="DA1157" s="2"/>
      <c r="DK1157" s="2"/>
    </row>
    <row r="1158" spans="3:115" s="80" customFormat="1" x14ac:dyDescent="0.15">
      <c r="C1158" s="81"/>
      <c r="G1158" s="82"/>
      <c r="H1158" s="161"/>
      <c r="Q1158" s="2"/>
      <c r="BC1158" s="2"/>
      <c r="BM1158" s="2"/>
      <c r="BW1158" s="2"/>
      <c r="CG1158" s="2"/>
      <c r="CQ1158" s="2"/>
      <c r="DA1158" s="2"/>
      <c r="DK1158" s="2"/>
    </row>
    <row r="1159" spans="3:115" s="80" customFormat="1" x14ac:dyDescent="0.15">
      <c r="C1159" s="81"/>
      <c r="G1159" s="82"/>
      <c r="H1159" s="161"/>
      <c r="Q1159" s="2"/>
      <c r="BC1159" s="2"/>
      <c r="BM1159" s="2"/>
      <c r="BW1159" s="2"/>
      <c r="CG1159" s="2"/>
      <c r="CQ1159" s="2"/>
      <c r="DA1159" s="2"/>
      <c r="DK1159" s="2"/>
    </row>
    <row r="1160" spans="3:115" s="80" customFormat="1" x14ac:dyDescent="0.15">
      <c r="C1160" s="81"/>
      <c r="G1160" s="82"/>
      <c r="H1160" s="161"/>
      <c r="Q1160" s="2"/>
      <c r="BC1160" s="2"/>
      <c r="BM1160" s="2"/>
      <c r="BW1160" s="2"/>
      <c r="CG1160" s="2"/>
      <c r="CQ1160" s="2"/>
      <c r="DA1160" s="2"/>
      <c r="DK1160" s="2"/>
    </row>
    <row r="1161" spans="3:115" s="80" customFormat="1" x14ac:dyDescent="0.15">
      <c r="C1161" s="81"/>
      <c r="G1161" s="82"/>
      <c r="H1161" s="161"/>
      <c r="Q1161" s="2"/>
      <c r="BC1161" s="2"/>
      <c r="BM1161" s="2"/>
      <c r="BW1161" s="2"/>
      <c r="CG1161" s="2"/>
      <c r="CQ1161" s="2"/>
      <c r="DA1161" s="2"/>
      <c r="DK1161" s="2"/>
    </row>
    <row r="1162" spans="3:115" s="80" customFormat="1" x14ac:dyDescent="0.15">
      <c r="C1162" s="81"/>
      <c r="G1162" s="82"/>
      <c r="H1162" s="161"/>
      <c r="Q1162" s="2"/>
      <c r="BC1162" s="2"/>
      <c r="BM1162" s="2"/>
      <c r="BW1162" s="2"/>
      <c r="CG1162" s="2"/>
      <c r="CQ1162" s="2"/>
      <c r="DA1162" s="2"/>
      <c r="DK1162" s="2"/>
    </row>
    <row r="1163" spans="3:115" s="80" customFormat="1" x14ac:dyDescent="0.15">
      <c r="C1163" s="81"/>
      <c r="G1163" s="82"/>
      <c r="H1163" s="161"/>
      <c r="Q1163" s="2"/>
      <c r="BC1163" s="2"/>
      <c r="BM1163" s="2"/>
      <c r="BW1163" s="2"/>
      <c r="CG1163" s="2"/>
      <c r="CQ1163" s="2"/>
      <c r="DA1163" s="2"/>
      <c r="DK1163" s="2"/>
    </row>
    <row r="1164" spans="3:115" s="80" customFormat="1" x14ac:dyDescent="0.15">
      <c r="C1164" s="81"/>
      <c r="G1164" s="82"/>
      <c r="H1164" s="161"/>
      <c r="Q1164" s="2"/>
      <c r="BC1164" s="2"/>
      <c r="BM1164" s="2"/>
      <c r="BW1164" s="2"/>
      <c r="CG1164" s="2"/>
      <c r="CQ1164" s="2"/>
      <c r="DA1164" s="2"/>
      <c r="DK1164" s="2"/>
    </row>
    <row r="1165" spans="3:115" s="80" customFormat="1" x14ac:dyDescent="0.15">
      <c r="C1165" s="81"/>
      <c r="G1165" s="82"/>
      <c r="H1165" s="161"/>
      <c r="Q1165" s="2"/>
      <c r="BC1165" s="2"/>
      <c r="BM1165" s="2"/>
      <c r="BW1165" s="2"/>
      <c r="CG1165" s="2"/>
      <c r="CQ1165" s="2"/>
      <c r="DA1165" s="2"/>
      <c r="DK1165" s="2"/>
    </row>
    <row r="1166" spans="3:115" s="80" customFormat="1" x14ac:dyDescent="0.15">
      <c r="C1166" s="81"/>
      <c r="G1166" s="82"/>
      <c r="H1166" s="161"/>
      <c r="Q1166" s="2"/>
      <c r="BC1166" s="2"/>
      <c r="BM1166" s="2"/>
      <c r="BW1166" s="2"/>
      <c r="CG1166" s="2"/>
      <c r="CQ1166" s="2"/>
      <c r="DA1166" s="2"/>
      <c r="DK1166" s="2"/>
    </row>
    <row r="1167" spans="3:115" s="80" customFormat="1" x14ac:dyDescent="0.15">
      <c r="C1167" s="81"/>
      <c r="G1167" s="82"/>
      <c r="H1167" s="161"/>
      <c r="Q1167" s="2"/>
      <c r="BC1167" s="2"/>
      <c r="BM1167" s="2"/>
      <c r="BW1167" s="2"/>
      <c r="CG1167" s="2"/>
      <c r="CQ1167" s="2"/>
      <c r="DA1167" s="2"/>
      <c r="DK1167" s="2"/>
    </row>
    <row r="1168" spans="3:115" s="80" customFormat="1" x14ac:dyDescent="0.15">
      <c r="C1168" s="81"/>
      <c r="G1168" s="82"/>
      <c r="H1168" s="161"/>
      <c r="Q1168" s="2"/>
      <c r="BC1168" s="2"/>
      <c r="BM1168" s="2"/>
      <c r="BW1168" s="2"/>
      <c r="CG1168" s="2"/>
      <c r="CQ1168" s="2"/>
      <c r="DA1168" s="2"/>
      <c r="DK1168" s="2"/>
    </row>
    <row r="1169" spans="3:115" s="80" customFormat="1" x14ac:dyDescent="0.15">
      <c r="C1169" s="81"/>
      <c r="G1169" s="82"/>
      <c r="H1169" s="161"/>
      <c r="Q1169" s="2"/>
      <c r="BC1169" s="2"/>
      <c r="BM1169" s="2"/>
      <c r="BW1169" s="2"/>
      <c r="CG1169" s="2"/>
      <c r="CQ1169" s="2"/>
      <c r="DA1169" s="2"/>
      <c r="DK1169" s="2"/>
    </row>
    <row r="1170" spans="3:115" s="80" customFormat="1" x14ac:dyDescent="0.15">
      <c r="C1170" s="81"/>
      <c r="G1170" s="82"/>
      <c r="H1170" s="161"/>
      <c r="Q1170" s="2"/>
      <c r="BC1170" s="2"/>
      <c r="BM1170" s="2"/>
      <c r="BW1170" s="2"/>
      <c r="CG1170" s="2"/>
      <c r="CQ1170" s="2"/>
      <c r="DA1170" s="2"/>
      <c r="DK1170" s="2"/>
    </row>
    <row r="1171" spans="3:115" s="80" customFormat="1" x14ac:dyDescent="0.15">
      <c r="C1171" s="81"/>
      <c r="G1171" s="82"/>
      <c r="H1171" s="161"/>
      <c r="Q1171" s="2"/>
      <c r="BC1171" s="2"/>
      <c r="BM1171" s="2"/>
      <c r="BW1171" s="2"/>
      <c r="CG1171" s="2"/>
      <c r="CQ1171" s="2"/>
      <c r="DA1171" s="2"/>
      <c r="DK1171" s="2"/>
    </row>
    <row r="1172" spans="3:115" s="80" customFormat="1" x14ac:dyDescent="0.15">
      <c r="C1172" s="81"/>
      <c r="G1172" s="82"/>
      <c r="H1172" s="161"/>
      <c r="Q1172" s="2"/>
      <c r="BC1172" s="2"/>
      <c r="BM1172" s="2"/>
      <c r="BW1172" s="2"/>
      <c r="CG1172" s="2"/>
      <c r="CQ1172" s="2"/>
      <c r="DA1172" s="2"/>
      <c r="DK1172" s="2"/>
    </row>
    <row r="1173" spans="3:115" s="80" customFormat="1" x14ac:dyDescent="0.15">
      <c r="C1173" s="81"/>
      <c r="G1173" s="82"/>
      <c r="H1173" s="161"/>
      <c r="Q1173" s="2"/>
      <c r="BC1173" s="2"/>
      <c r="BM1173" s="2"/>
      <c r="BW1173" s="2"/>
      <c r="CG1173" s="2"/>
      <c r="CQ1173" s="2"/>
      <c r="DA1173" s="2"/>
      <c r="DK1173" s="2"/>
    </row>
    <row r="1174" spans="3:115" s="80" customFormat="1" x14ac:dyDescent="0.15">
      <c r="C1174" s="81"/>
      <c r="G1174" s="82"/>
      <c r="H1174" s="161"/>
      <c r="Q1174" s="2"/>
      <c r="BC1174" s="2"/>
      <c r="BM1174" s="2"/>
      <c r="BW1174" s="2"/>
      <c r="CG1174" s="2"/>
      <c r="CQ1174" s="2"/>
      <c r="DA1174" s="2"/>
      <c r="DK1174" s="2"/>
    </row>
    <row r="1175" spans="3:115" s="80" customFormat="1" x14ac:dyDescent="0.15">
      <c r="C1175" s="81"/>
      <c r="G1175" s="82"/>
      <c r="H1175" s="161"/>
      <c r="Q1175" s="2"/>
      <c r="BC1175" s="2"/>
      <c r="BM1175" s="2"/>
      <c r="BW1175" s="2"/>
      <c r="CG1175" s="2"/>
      <c r="CQ1175" s="2"/>
      <c r="DA1175" s="2"/>
      <c r="DK1175" s="2"/>
    </row>
    <row r="1176" spans="3:115" s="80" customFormat="1" x14ac:dyDescent="0.15">
      <c r="C1176" s="81"/>
      <c r="G1176" s="82"/>
      <c r="H1176" s="161"/>
      <c r="Q1176" s="2"/>
      <c r="BC1176" s="2"/>
      <c r="BM1176" s="2"/>
      <c r="BW1176" s="2"/>
      <c r="CG1176" s="2"/>
      <c r="CQ1176" s="2"/>
      <c r="DA1176" s="2"/>
      <c r="DK1176" s="2"/>
    </row>
    <row r="1177" spans="3:115" s="80" customFormat="1" x14ac:dyDescent="0.15">
      <c r="C1177" s="81"/>
      <c r="G1177" s="82"/>
      <c r="H1177" s="161"/>
      <c r="Q1177" s="2"/>
      <c r="BC1177" s="2"/>
      <c r="BM1177" s="2"/>
      <c r="BW1177" s="2"/>
      <c r="CG1177" s="2"/>
      <c r="CQ1177" s="2"/>
      <c r="DA1177" s="2"/>
      <c r="DK1177" s="2"/>
    </row>
    <row r="1178" spans="3:115" s="80" customFormat="1" x14ac:dyDescent="0.15">
      <c r="C1178" s="81"/>
      <c r="G1178" s="82"/>
      <c r="H1178" s="161"/>
      <c r="Q1178" s="2"/>
      <c r="BC1178" s="2"/>
      <c r="BM1178" s="2"/>
      <c r="BW1178" s="2"/>
      <c r="CG1178" s="2"/>
      <c r="CQ1178" s="2"/>
      <c r="DA1178" s="2"/>
      <c r="DK1178" s="2"/>
    </row>
    <row r="1179" spans="3:115" s="80" customFormat="1" x14ac:dyDescent="0.15">
      <c r="C1179" s="81"/>
      <c r="G1179" s="82"/>
      <c r="H1179" s="161"/>
      <c r="Q1179" s="2"/>
      <c r="BC1179" s="2"/>
      <c r="BM1179" s="2"/>
      <c r="BW1179" s="2"/>
      <c r="CG1179" s="2"/>
      <c r="CQ1179" s="2"/>
      <c r="DA1179" s="2"/>
      <c r="DK1179" s="2"/>
    </row>
    <row r="1180" spans="3:115" s="80" customFormat="1" x14ac:dyDescent="0.15">
      <c r="C1180" s="81"/>
      <c r="G1180" s="82"/>
      <c r="H1180" s="161"/>
      <c r="Q1180" s="2"/>
      <c r="BC1180" s="2"/>
      <c r="BM1180" s="2"/>
      <c r="BW1180" s="2"/>
      <c r="CG1180" s="2"/>
      <c r="CQ1180" s="2"/>
      <c r="DA1180" s="2"/>
      <c r="DK1180" s="2"/>
    </row>
    <row r="1181" spans="3:115" s="80" customFormat="1" x14ac:dyDescent="0.15">
      <c r="C1181" s="81"/>
      <c r="G1181" s="82"/>
      <c r="H1181" s="161"/>
      <c r="Q1181" s="2"/>
      <c r="BC1181" s="2"/>
      <c r="BM1181" s="2"/>
      <c r="BW1181" s="2"/>
      <c r="CG1181" s="2"/>
      <c r="CQ1181" s="2"/>
      <c r="DA1181" s="2"/>
      <c r="DK1181" s="2"/>
    </row>
    <row r="1182" spans="3:115" s="80" customFormat="1" x14ac:dyDescent="0.15">
      <c r="C1182" s="81"/>
      <c r="G1182" s="82"/>
      <c r="H1182" s="161"/>
      <c r="Q1182" s="2"/>
      <c r="BC1182" s="2"/>
      <c r="BM1182" s="2"/>
      <c r="BW1182" s="2"/>
      <c r="CG1182" s="2"/>
      <c r="CQ1182" s="2"/>
      <c r="DA1182" s="2"/>
      <c r="DK1182" s="2"/>
    </row>
    <row r="1183" spans="3:115" s="80" customFormat="1" x14ac:dyDescent="0.15">
      <c r="C1183" s="81"/>
      <c r="G1183" s="82"/>
      <c r="H1183" s="161"/>
      <c r="Q1183" s="2"/>
      <c r="BC1183" s="2"/>
      <c r="BM1183" s="2"/>
      <c r="BW1183" s="2"/>
      <c r="CG1183" s="2"/>
      <c r="CQ1183" s="2"/>
      <c r="DA1183" s="2"/>
      <c r="DK1183" s="2"/>
    </row>
    <row r="1184" spans="3:115" s="80" customFormat="1" x14ac:dyDescent="0.15">
      <c r="C1184" s="81"/>
      <c r="G1184" s="82"/>
      <c r="H1184" s="161"/>
      <c r="Q1184" s="2"/>
      <c r="BC1184" s="2"/>
      <c r="BM1184" s="2"/>
      <c r="BW1184" s="2"/>
      <c r="CG1184" s="2"/>
      <c r="CQ1184" s="2"/>
      <c r="DA1184" s="2"/>
      <c r="DK1184" s="2"/>
    </row>
    <row r="1185" spans="3:115" s="80" customFormat="1" x14ac:dyDescent="0.15">
      <c r="C1185" s="81"/>
      <c r="G1185" s="82"/>
      <c r="H1185" s="161"/>
      <c r="Q1185" s="2"/>
      <c r="BC1185" s="2"/>
      <c r="BM1185" s="2"/>
      <c r="BW1185" s="2"/>
      <c r="CG1185" s="2"/>
      <c r="CQ1185" s="2"/>
      <c r="DA1185" s="2"/>
      <c r="DK1185" s="2"/>
    </row>
    <row r="1186" spans="3:115" s="80" customFormat="1" x14ac:dyDescent="0.15">
      <c r="C1186" s="81"/>
      <c r="G1186" s="82"/>
      <c r="H1186" s="161"/>
      <c r="Q1186" s="2"/>
      <c r="BC1186" s="2"/>
      <c r="BM1186" s="2"/>
      <c r="BW1186" s="2"/>
      <c r="CG1186" s="2"/>
      <c r="CQ1186" s="2"/>
      <c r="DA1186" s="2"/>
      <c r="DK1186" s="2"/>
    </row>
    <row r="1187" spans="3:115" s="80" customFormat="1" x14ac:dyDescent="0.15">
      <c r="C1187" s="81"/>
      <c r="G1187" s="82"/>
      <c r="H1187" s="161"/>
      <c r="Q1187" s="2"/>
      <c r="BC1187" s="2"/>
      <c r="BM1187" s="2"/>
      <c r="BW1187" s="2"/>
      <c r="CG1187" s="2"/>
      <c r="CQ1187" s="2"/>
      <c r="DA1187" s="2"/>
      <c r="DK1187" s="2"/>
    </row>
    <row r="1188" spans="3:115" s="80" customFormat="1" x14ac:dyDescent="0.15">
      <c r="C1188" s="81"/>
      <c r="G1188" s="82"/>
      <c r="H1188" s="161"/>
      <c r="Q1188" s="2"/>
      <c r="BC1188" s="2"/>
      <c r="BM1188" s="2"/>
      <c r="BW1188" s="2"/>
      <c r="CG1188" s="2"/>
      <c r="CQ1188" s="2"/>
      <c r="DA1188" s="2"/>
      <c r="DK1188" s="2"/>
    </row>
    <row r="1189" spans="3:115" s="80" customFormat="1" x14ac:dyDescent="0.15">
      <c r="C1189" s="81"/>
      <c r="G1189" s="82"/>
      <c r="H1189" s="161"/>
      <c r="Q1189" s="2"/>
      <c r="BC1189" s="2"/>
      <c r="BM1189" s="2"/>
      <c r="BW1189" s="2"/>
      <c r="CG1189" s="2"/>
      <c r="CQ1189" s="2"/>
      <c r="DA1189" s="2"/>
      <c r="DK1189" s="2"/>
    </row>
    <row r="1190" spans="3:115" s="80" customFormat="1" x14ac:dyDescent="0.15">
      <c r="C1190" s="81"/>
      <c r="G1190" s="82"/>
      <c r="H1190" s="161"/>
      <c r="Q1190" s="2"/>
      <c r="BC1190" s="2"/>
      <c r="BM1190" s="2"/>
      <c r="BW1190" s="2"/>
      <c r="CG1190" s="2"/>
      <c r="CQ1190" s="2"/>
      <c r="DA1190" s="2"/>
      <c r="DK1190" s="2"/>
    </row>
    <row r="1191" spans="3:115" s="80" customFormat="1" x14ac:dyDescent="0.15">
      <c r="C1191" s="81"/>
      <c r="G1191" s="82"/>
      <c r="H1191" s="161"/>
      <c r="Q1191" s="2"/>
      <c r="BC1191" s="2"/>
      <c r="BM1191" s="2"/>
      <c r="BW1191" s="2"/>
      <c r="CG1191" s="2"/>
      <c r="CQ1191" s="2"/>
      <c r="DA1191" s="2"/>
      <c r="DK1191" s="2"/>
    </row>
    <row r="1192" spans="3:115" s="80" customFormat="1" x14ac:dyDescent="0.15">
      <c r="C1192" s="81"/>
      <c r="G1192" s="82"/>
      <c r="H1192" s="161"/>
      <c r="Q1192" s="2"/>
      <c r="BC1192" s="2"/>
      <c r="BM1192" s="2"/>
      <c r="BW1192" s="2"/>
      <c r="CG1192" s="2"/>
      <c r="CQ1192" s="2"/>
      <c r="DA1192" s="2"/>
      <c r="DK1192" s="2"/>
    </row>
    <row r="1193" spans="3:115" s="80" customFormat="1" x14ac:dyDescent="0.15">
      <c r="C1193" s="81"/>
      <c r="G1193" s="82"/>
      <c r="H1193" s="161"/>
      <c r="Q1193" s="2"/>
      <c r="BC1193" s="2"/>
      <c r="BM1193" s="2"/>
      <c r="BW1193" s="2"/>
      <c r="CG1193" s="2"/>
      <c r="CQ1193" s="2"/>
      <c r="DA1193" s="2"/>
      <c r="DK1193" s="2"/>
    </row>
    <row r="1194" spans="3:115" s="80" customFormat="1" x14ac:dyDescent="0.15">
      <c r="C1194" s="81"/>
      <c r="G1194" s="82"/>
      <c r="H1194" s="161"/>
      <c r="Q1194" s="2"/>
      <c r="BC1194" s="2"/>
      <c r="BM1194" s="2"/>
      <c r="BW1194" s="2"/>
      <c r="CG1194" s="2"/>
      <c r="CQ1194" s="2"/>
      <c r="DA1194" s="2"/>
      <c r="DK1194" s="2"/>
    </row>
    <row r="1195" spans="3:115" s="80" customFormat="1" x14ac:dyDescent="0.15">
      <c r="C1195" s="81"/>
      <c r="G1195" s="82"/>
      <c r="H1195" s="161"/>
      <c r="Q1195" s="2"/>
      <c r="BC1195" s="2"/>
      <c r="BM1195" s="2"/>
      <c r="BW1195" s="2"/>
      <c r="CG1195" s="2"/>
      <c r="CQ1195" s="2"/>
      <c r="DA1195" s="2"/>
      <c r="DK1195" s="2"/>
    </row>
    <row r="1196" spans="3:115" s="80" customFormat="1" x14ac:dyDescent="0.15">
      <c r="C1196" s="81"/>
      <c r="G1196" s="82"/>
      <c r="H1196" s="161"/>
      <c r="Q1196" s="2"/>
      <c r="BC1196" s="2"/>
      <c r="BM1196" s="2"/>
      <c r="BW1196" s="2"/>
      <c r="CG1196" s="2"/>
      <c r="CQ1196" s="2"/>
      <c r="DA1196" s="2"/>
      <c r="DK1196" s="2"/>
    </row>
    <row r="1197" spans="3:115" s="80" customFormat="1" x14ac:dyDescent="0.15">
      <c r="C1197" s="81"/>
      <c r="G1197" s="82"/>
      <c r="H1197" s="161"/>
      <c r="Q1197" s="2"/>
      <c r="BC1197" s="2"/>
      <c r="BM1197" s="2"/>
      <c r="BW1197" s="2"/>
      <c r="CG1197" s="2"/>
      <c r="CQ1197" s="2"/>
      <c r="DA1197" s="2"/>
      <c r="DK1197" s="2"/>
    </row>
    <row r="1198" spans="3:115" s="80" customFormat="1" x14ac:dyDescent="0.15">
      <c r="C1198" s="81"/>
      <c r="G1198" s="82"/>
      <c r="H1198" s="161"/>
      <c r="Q1198" s="2"/>
      <c r="BC1198" s="2"/>
      <c r="BM1198" s="2"/>
      <c r="BW1198" s="2"/>
      <c r="CG1198" s="2"/>
      <c r="CQ1198" s="2"/>
      <c r="DA1198" s="2"/>
      <c r="DK1198" s="2"/>
    </row>
    <row r="1199" spans="3:115" s="80" customFormat="1" x14ac:dyDescent="0.15">
      <c r="C1199" s="81"/>
      <c r="G1199" s="82"/>
      <c r="H1199" s="161"/>
      <c r="Q1199" s="2"/>
      <c r="BC1199" s="2"/>
      <c r="BM1199" s="2"/>
      <c r="BW1199" s="2"/>
      <c r="CG1199" s="2"/>
      <c r="CQ1199" s="2"/>
      <c r="DA1199" s="2"/>
      <c r="DK1199" s="2"/>
    </row>
    <row r="1200" spans="3:115" s="80" customFormat="1" x14ac:dyDescent="0.15">
      <c r="C1200" s="81"/>
      <c r="G1200" s="82"/>
      <c r="H1200" s="161"/>
      <c r="Q1200" s="2"/>
      <c r="BC1200" s="2"/>
      <c r="BM1200" s="2"/>
      <c r="BW1200" s="2"/>
      <c r="CG1200" s="2"/>
      <c r="CQ1200" s="2"/>
      <c r="DA1200" s="2"/>
      <c r="DK1200" s="2"/>
    </row>
    <row r="1201" spans="3:115" s="80" customFormat="1" x14ac:dyDescent="0.15">
      <c r="C1201" s="81"/>
      <c r="G1201" s="82"/>
      <c r="H1201" s="161"/>
      <c r="Q1201" s="2"/>
      <c r="BC1201" s="2"/>
      <c r="BM1201" s="2"/>
      <c r="BW1201" s="2"/>
      <c r="CG1201" s="2"/>
      <c r="CQ1201" s="2"/>
      <c r="DA1201" s="2"/>
      <c r="DK1201" s="2"/>
    </row>
    <row r="1202" spans="3:115" s="80" customFormat="1" x14ac:dyDescent="0.15">
      <c r="C1202" s="81"/>
      <c r="G1202" s="82"/>
      <c r="H1202" s="161"/>
      <c r="Q1202" s="2"/>
      <c r="BC1202" s="2"/>
      <c r="BM1202" s="2"/>
      <c r="BW1202" s="2"/>
      <c r="CG1202" s="2"/>
      <c r="CQ1202" s="2"/>
      <c r="DA1202" s="2"/>
      <c r="DK1202" s="2"/>
    </row>
    <row r="1203" spans="3:115" s="80" customFormat="1" x14ac:dyDescent="0.15">
      <c r="C1203" s="81"/>
      <c r="G1203" s="82"/>
      <c r="H1203" s="161"/>
      <c r="Q1203" s="2"/>
      <c r="BC1203" s="2"/>
      <c r="BM1203" s="2"/>
      <c r="BW1203" s="2"/>
      <c r="CG1203" s="2"/>
      <c r="CQ1203" s="2"/>
      <c r="DA1203" s="2"/>
      <c r="DK1203" s="2"/>
    </row>
    <row r="1204" spans="3:115" s="80" customFormat="1" x14ac:dyDescent="0.15">
      <c r="C1204" s="81"/>
      <c r="G1204" s="82"/>
      <c r="H1204" s="161"/>
      <c r="Q1204" s="2"/>
      <c r="BC1204" s="2"/>
      <c r="BM1204" s="2"/>
      <c r="BW1204" s="2"/>
      <c r="CG1204" s="2"/>
      <c r="CQ1204" s="2"/>
      <c r="DA1204" s="2"/>
      <c r="DK1204" s="2"/>
    </row>
    <row r="1205" spans="3:115" s="80" customFormat="1" x14ac:dyDescent="0.15">
      <c r="C1205" s="81"/>
      <c r="G1205" s="82"/>
      <c r="H1205" s="161"/>
      <c r="Q1205" s="2"/>
      <c r="BC1205" s="2"/>
      <c r="BM1205" s="2"/>
      <c r="BW1205" s="2"/>
      <c r="CG1205" s="2"/>
      <c r="CQ1205" s="2"/>
      <c r="DA1205" s="2"/>
      <c r="DK1205" s="2"/>
    </row>
    <row r="1206" spans="3:115" s="80" customFormat="1" x14ac:dyDescent="0.15">
      <c r="C1206" s="81"/>
      <c r="G1206" s="82"/>
      <c r="H1206" s="161"/>
      <c r="Q1206" s="2"/>
      <c r="BC1206" s="2"/>
      <c r="BM1206" s="2"/>
      <c r="BW1206" s="2"/>
      <c r="CG1206" s="2"/>
      <c r="CQ1206" s="2"/>
      <c r="DA1206" s="2"/>
      <c r="DK1206" s="2"/>
    </row>
    <row r="1207" spans="3:115" s="80" customFormat="1" x14ac:dyDescent="0.15">
      <c r="C1207" s="81"/>
      <c r="G1207" s="82"/>
      <c r="H1207" s="161"/>
      <c r="Q1207" s="2"/>
      <c r="BC1207" s="2"/>
      <c r="BM1207" s="2"/>
      <c r="BW1207" s="2"/>
      <c r="CG1207" s="2"/>
      <c r="CQ1207" s="2"/>
      <c r="DA1207" s="2"/>
      <c r="DK1207" s="2"/>
    </row>
    <row r="1208" spans="3:115" s="80" customFormat="1" x14ac:dyDescent="0.15">
      <c r="C1208" s="81"/>
      <c r="G1208" s="82"/>
      <c r="H1208" s="161"/>
      <c r="Q1208" s="2"/>
      <c r="BC1208" s="2"/>
      <c r="BM1208" s="2"/>
      <c r="BW1208" s="2"/>
      <c r="CG1208" s="2"/>
      <c r="CQ1208" s="2"/>
      <c r="DA1208" s="2"/>
      <c r="DK1208" s="2"/>
    </row>
    <row r="1209" spans="3:115" s="80" customFormat="1" x14ac:dyDescent="0.15">
      <c r="C1209" s="81"/>
      <c r="G1209" s="82"/>
      <c r="H1209" s="161"/>
      <c r="Q1209" s="2"/>
      <c r="BC1209" s="2"/>
      <c r="BM1209" s="2"/>
      <c r="BW1209" s="2"/>
      <c r="CG1209" s="2"/>
      <c r="CQ1209" s="2"/>
      <c r="DA1209" s="2"/>
      <c r="DK1209" s="2"/>
    </row>
    <row r="1210" spans="3:115" s="80" customFormat="1" x14ac:dyDescent="0.15">
      <c r="C1210" s="81"/>
      <c r="G1210" s="82"/>
      <c r="H1210" s="161"/>
      <c r="Q1210" s="2"/>
      <c r="BC1210" s="2"/>
      <c r="BM1210" s="2"/>
      <c r="BW1210" s="2"/>
      <c r="CG1210" s="2"/>
      <c r="CQ1210" s="2"/>
      <c r="DA1210" s="2"/>
      <c r="DK1210" s="2"/>
    </row>
    <row r="1211" spans="3:115" s="80" customFormat="1" x14ac:dyDescent="0.15">
      <c r="C1211" s="81"/>
      <c r="G1211" s="82"/>
      <c r="H1211" s="161"/>
      <c r="Q1211" s="2"/>
      <c r="BC1211" s="2"/>
      <c r="BM1211" s="2"/>
      <c r="BW1211" s="2"/>
      <c r="CG1211" s="2"/>
      <c r="CQ1211" s="2"/>
      <c r="DA1211" s="2"/>
      <c r="DK1211" s="2"/>
    </row>
    <row r="1212" spans="3:115" s="80" customFormat="1" x14ac:dyDescent="0.15">
      <c r="C1212" s="81"/>
      <c r="G1212" s="82"/>
      <c r="H1212" s="161"/>
      <c r="Q1212" s="2"/>
      <c r="BC1212" s="2"/>
      <c r="BM1212" s="2"/>
      <c r="BW1212" s="2"/>
      <c r="CG1212" s="2"/>
      <c r="CQ1212" s="2"/>
      <c r="DA1212" s="2"/>
      <c r="DK1212" s="2"/>
    </row>
    <row r="1213" spans="3:115" s="80" customFormat="1" x14ac:dyDescent="0.15">
      <c r="C1213" s="81"/>
      <c r="G1213" s="82"/>
      <c r="H1213" s="161"/>
      <c r="Q1213" s="2"/>
      <c r="BC1213" s="2"/>
      <c r="BM1213" s="2"/>
      <c r="BW1213" s="2"/>
      <c r="CG1213" s="2"/>
      <c r="CQ1213" s="2"/>
      <c r="DA1213" s="2"/>
      <c r="DK1213" s="2"/>
    </row>
    <row r="1214" spans="3:115" s="80" customFormat="1" x14ac:dyDescent="0.15">
      <c r="C1214" s="81"/>
      <c r="G1214" s="82"/>
      <c r="H1214" s="161"/>
      <c r="Q1214" s="2"/>
      <c r="BC1214" s="2"/>
      <c r="BM1214" s="2"/>
      <c r="BW1214" s="2"/>
      <c r="CG1214" s="2"/>
      <c r="CQ1214" s="2"/>
      <c r="DA1214" s="2"/>
      <c r="DK1214" s="2"/>
    </row>
    <row r="1215" spans="3:115" s="80" customFormat="1" x14ac:dyDescent="0.15">
      <c r="C1215" s="81"/>
      <c r="G1215" s="82"/>
      <c r="H1215" s="161"/>
      <c r="Q1215" s="2"/>
      <c r="BC1215" s="2"/>
      <c r="BM1215" s="2"/>
      <c r="BW1215" s="2"/>
      <c r="CG1215" s="2"/>
      <c r="CQ1215" s="2"/>
      <c r="DA1215" s="2"/>
      <c r="DK1215" s="2"/>
    </row>
    <row r="1216" spans="3:115" s="80" customFormat="1" x14ac:dyDescent="0.15">
      <c r="C1216" s="81"/>
      <c r="G1216" s="82"/>
      <c r="H1216" s="161"/>
      <c r="Q1216" s="2"/>
      <c r="BC1216" s="2"/>
      <c r="BM1216" s="2"/>
      <c r="BW1216" s="2"/>
      <c r="CG1216" s="2"/>
      <c r="CQ1216" s="2"/>
      <c r="DA1216" s="2"/>
      <c r="DK1216" s="2"/>
    </row>
    <row r="1217" spans="3:115" s="80" customFormat="1" x14ac:dyDescent="0.15">
      <c r="C1217" s="81"/>
      <c r="G1217" s="82"/>
      <c r="H1217" s="161"/>
      <c r="Q1217" s="2"/>
      <c r="BC1217" s="2"/>
      <c r="BM1217" s="2"/>
      <c r="BW1217" s="2"/>
      <c r="CG1217" s="2"/>
      <c r="CQ1217" s="2"/>
      <c r="DA1217" s="2"/>
      <c r="DK1217" s="2"/>
    </row>
    <row r="1218" spans="3:115" s="80" customFormat="1" x14ac:dyDescent="0.15">
      <c r="C1218" s="81"/>
      <c r="G1218" s="82"/>
      <c r="H1218" s="161"/>
      <c r="Q1218" s="2"/>
      <c r="BC1218" s="2"/>
      <c r="BM1218" s="2"/>
      <c r="BW1218" s="2"/>
      <c r="CG1218" s="2"/>
      <c r="CQ1218" s="2"/>
      <c r="DA1218" s="2"/>
      <c r="DK1218" s="2"/>
    </row>
    <row r="1219" spans="3:115" s="80" customFormat="1" x14ac:dyDescent="0.15">
      <c r="C1219" s="81"/>
      <c r="G1219" s="82"/>
      <c r="H1219" s="161"/>
      <c r="Q1219" s="2"/>
      <c r="BC1219" s="2"/>
      <c r="BM1219" s="2"/>
      <c r="BW1219" s="2"/>
      <c r="CG1219" s="2"/>
      <c r="CQ1219" s="2"/>
      <c r="DA1219" s="2"/>
      <c r="DK1219" s="2"/>
    </row>
    <row r="1220" spans="3:115" s="80" customFormat="1" x14ac:dyDescent="0.15">
      <c r="C1220" s="81"/>
      <c r="G1220" s="82"/>
      <c r="H1220" s="161"/>
      <c r="Q1220" s="2"/>
      <c r="BC1220" s="2"/>
      <c r="BM1220" s="2"/>
      <c r="BW1220" s="2"/>
      <c r="CG1220" s="2"/>
      <c r="CQ1220" s="2"/>
      <c r="DA1220" s="2"/>
      <c r="DK1220" s="2"/>
    </row>
    <row r="1221" spans="3:115" s="80" customFormat="1" x14ac:dyDescent="0.15">
      <c r="C1221" s="81"/>
      <c r="G1221" s="82"/>
      <c r="H1221" s="161"/>
      <c r="Q1221" s="2"/>
      <c r="BC1221" s="2"/>
      <c r="BM1221" s="2"/>
      <c r="BW1221" s="2"/>
      <c r="CG1221" s="2"/>
      <c r="CQ1221" s="2"/>
      <c r="DA1221" s="2"/>
      <c r="DK1221" s="2"/>
    </row>
    <row r="1222" spans="3:115" s="80" customFormat="1" x14ac:dyDescent="0.15">
      <c r="C1222" s="81"/>
      <c r="G1222" s="82"/>
      <c r="H1222" s="161"/>
      <c r="Q1222" s="2"/>
      <c r="BC1222" s="2"/>
      <c r="BM1222" s="2"/>
      <c r="BW1222" s="2"/>
      <c r="CG1222" s="2"/>
      <c r="CQ1222" s="2"/>
      <c r="DA1222" s="2"/>
      <c r="DK1222" s="2"/>
    </row>
    <row r="1223" spans="3:115" s="80" customFormat="1" x14ac:dyDescent="0.15">
      <c r="C1223" s="81"/>
      <c r="G1223" s="82"/>
      <c r="H1223" s="161"/>
      <c r="Q1223" s="2"/>
      <c r="BC1223" s="2"/>
      <c r="BM1223" s="2"/>
      <c r="BW1223" s="2"/>
      <c r="CG1223" s="2"/>
      <c r="CQ1223" s="2"/>
      <c r="DA1223" s="2"/>
      <c r="DK1223" s="2"/>
    </row>
    <row r="1224" spans="3:115" s="80" customFormat="1" x14ac:dyDescent="0.15">
      <c r="C1224" s="81"/>
      <c r="G1224" s="82"/>
      <c r="H1224" s="161"/>
      <c r="Q1224" s="2"/>
      <c r="BC1224" s="2"/>
      <c r="BM1224" s="2"/>
      <c r="BW1224" s="2"/>
      <c r="CG1224" s="2"/>
      <c r="CQ1224" s="2"/>
      <c r="DA1224" s="2"/>
      <c r="DK1224" s="2"/>
    </row>
    <row r="1225" spans="3:115" s="80" customFormat="1" x14ac:dyDescent="0.15">
      <c r="C1225" s="81"/>
      <c r="G1225" s="82"/>
      <c r="H1225" s="161"/>
      <c r="Q1225" s="2"/>
      <c r="BC1225" s="2"/>
      <c r="BM1225" s="2"/>
      <c r="BW1225" s="2"/>
      <c r="CG1225" s="2"/>
      <c r="CQ1225" s="2"/>
      <c r="DA1225" s="2"/>
      <c r="DK1225" s="2"/>
    </row>
    <row r="1226" spans="3:115" s="80" customFormat="1" x14ac:dyDescent="0.15">
      <c r="C1226" s="81"/>
      <c r="G1226" s="82"/>
      <c r="H1226" s="161"/>
      <c r="Q1226" s="2"/>
      <c r="BC1226" s="2"/>
      <c r="BM1226" s="2"/>
      <c r="BW1226" s="2"/>
      <c r="CG1226" s="2"/>
      <c r="CQ1226" s="2"/>
      <c r="DA1226" s="2"/>
      <c r="DK1226" s="2"/>
    </row>
    <row r="1227" spans="3:115" s="80" customFormat="1" x14ac:dyDescent="0.15">
      <c r="C1227" s="81"/>
      <c r="G1227" s="82"/>
      <c r="H1227" s="161"/>
      <c r="Q1227" s="2"/>
      <c r="BC1227" s="2"/>
      <c r="BM1227" s="2"/>
      <c r="BW1227" s="2"/>
      <c r="CG1227" s="2"/>
      <c r="CQ1227" s="2"/>
      <c r="DA1227" s="2"/>
      <c r="DK1227" s="2"/>
    </row>
    <row r="1228" spans="3:115" s="80" customFormat="1" x14ac:dyDescent="0.15">
      <c r="C1228" s="81"/>
      <c r="G1228" s="82"/>
      <c r="H1228" s="161"/>
      <c r="Q1228" s="2"/>
      <c r="BC1228" s="2"/>
      <c r="BM1228" s="2"/>
      <c r="BW1228" s="2"/>
      <c r="CG1228" s="2"/>
      <c r="CQ1228" s="2"/>
      <c r="DA1228" s="2"/>
      <c r="DK1228" s="2"/>
    </row>
    <row r="1229" spans="3:115" s="80" customFormat="1" x14ac:dyDescent="0.15">
      <c r="C1229" s="81"/>
      <c r="G1229" s="82"/>
      <c r="H1229" s="161"/>
      <c r="Q1229" s="2"/>
      <c r="BC1229" s="2"/>
      <c r="BM1229" s="2"/>
      <c r="BW1229" s="2"/>
      <c r="CG1229" s="2"/>
      <c r="CQ1229" s="2"/>
      <c r="DA1229" s="2"/>
      <c r="DK1229" s="2"/>
    </row>
    <row r="1230" spans="3:115" s="80" customFormat="1" x14ac:dyDescent="0.15">
      <c r="C1230" s="81"/>
      <c r="G1230" s="82"/>
      <c r="H1230" s="161"/>
      <c r="Q1230" s="2"/>
      <c r="BC1230" s="2"/>
      <c r="BM1230" s="2"/>
      <c r="BW1230" s="2"/>
      <c r="CG1230" s="2"/>
      <c r="CQ1230" s="2"/>
      <c r="DA1230" s="2"/>
      <c r="DK1230" s="2"/>
    </row>
    <row r="1231" spans="3:115" s="80" customFormat="1" x14ac:dyDescent="0.15">
      <c r="C1231" s="81"/>
      <c r="G1231" s="82"/>
      <c r="H1231" s="161"/>
      <c r="Q1231" s="2"/>
      <c r="BC1231" s="2"/>
      <c r="BM1231" s="2"/>
      <c r="BW1231" s="2"/>
      <c r="CG1231" s="2"/>
      <c r="CQ1231" s="2"/>
      <c r="DA1231" s="2"/>
      <c r="DK1231" s="2"/>
    </row>
    <row r="1232" spans="3:115" s="80" customFormat="1" x14ac:dyDescent="0.15">
      <c r="C1232" s="81"/>
      <c r="G1232" s="82"/>
      <c r="H1232" s="161"/>
      <c r="Q1232" s="2"/>
      <c r="BC1232" s="2"/>
      <c r="BM1232" s="2"/>
      <c r="BW1232" s="2"/>
      <c r="CG1232" s="2"/>
      <c r="CQ1232" s="2"/>
      <c r="DA1232" s="2"/>
      <c r="DK1232" s="2"/>
    </row>
    <row r="1233" spans="3:115" s="80" customFormat="1" x14ac:dyDescent="0.15">
      <c r="C1233" s="81"/>
      <c r="G1233" s="82"/>
      <c r="H1233" s="161"/>
      <c r="Q1233" s="2"/>
      <c r="BC1233" s="2"/>
      <c r="BM1233" s="2"/>
      <c r="BW1233" s="2"/>
      <c r="CG1233" s="2"/>
      <c r="CQ1233" s="2"/>
      <c r="DA1233" s="2"/>
      <c r="DK1233" s="2"/>
    </row>
    <row r="1234" spans="3:115" s="80" customFormat="1" x14ac:dyDescent="0.15">
      <c r="C1234" s="81"/>
      <c r="G1234" s="82"/>
      <c r="H1234" s="161"/>
      <c r="Q1234" s="2"/>
      <c r="BC1234" s="2"/>
      <c r="BM1234" s="2"/>
      <c r="BW1234" s="2"/>
      <c r="CG1234" s="2"/>
      <c r="CQ1234" s="2"/>
      <c r="DA1234" s="2"/>
      <c r="DK1234" s="2"/>
    </row>
    <row r="1235" spans="3:115" s="80" customFormat="1" x14ac:dyDescent="0.15">
      <c r="C1235" s="81"/>
      <c r="G1235" s="82"/>
      <c r="H1235" s="161"/>
      <c r="Q1235" s="2"/>
      <c r="BC1235" s="2"/>
      <c r="BM1235" s="2"/>
      <c r="BW1235" s="2"/>
      <c r="CG1235" s="2"/>
      <c r="CQ1235" s="2"/>
      <c r="DA1235" s="2"/>
      <c r="DK1235" s="2"/>
    </row>
    <row r="1236" spans="3:115" s="80" customFormat="1" x14ac:dyDescent="0.15">
      <c r="C1236" s="81"/>
      <c r="G1236" s="82"/>
      <c r="H1236" s="161"/>
      <c r="Q1236" s="2"/>
      <c r="BC1236" s="2"/>
      <c r="BM1236" s="2"/>
      <c r="BW1236" s="2"/>
      <c r="CG1236" s="2"/>
      <c r="CQ1236" s="2"/>
      <c r="DA1236" s="2"/>
      <c r="DK1236" s="2"/>
    </row>
    <row r="1237" spans="3:115" s="80" customFormat="1" x14ac:dyDescent="0.15">
      <c r="C1237" s="81"/>
      <c r="G1237" s="82"/>
      <c r="H1237" s="161"/>
      <c r="Q1237" s="2"/>
      <c r="BC1237" s="2"/>
      <c r="BM1237" s="2"/>
      <c r="BW1237" s="2"/>
      <c r="CG1237" s="2"/>
      <c r="CQ1237" s="2"/>
      <c r="DA1237" s="2"/>
      <c r="DK1237" s="2"/>
    </row>
    <row r="1238" spans="3:115" s="80" customFormat="1" x14ac:dyDescent="0.15">
      <c r="C1238" s="81"/>
      <c r="G1238" s="82"/>
      <c r="H1238" s="161"/>
      <c r="Q1238" s="2"/>
      <c r="BC1238" s="2"/>
      <c r="BM1238" s="2"/>
      <c r="BW1238" s="2"/>
      <c r="CG1238" s="2"/>
      <c r="CQ1238" s="2"/>
      <c r="DA1238" s="2"/>
      <c r="DK1238" s="2"/>
    </row>
    <row r="1239" spans="3:115" s="80" customFormat="1" x14ac:dyDescent="0.15">
      <c r="C1239" s="81"/>
      <c r="G1239" s="82"/>
      <c r="H1239" s="161"/>
      <c r="Q1239" s="2"/>
      <c r="BC1239" s="2"/>
      <c r="BM1239" s="2"/>
      <c r="BW1239" s="2"/>
      <c r="CG1239" s="2"/>
      <c r="CQ1239" s="2"/>
      <c r="DA1239" s="2"/>
      <c r="DK1239" s="2"/>
    </row>
    <row r="1240" spans="3:115" s="80" customFormat="1" x14ac:dyDescent="0.15">
      <c r="C1240" s="81"/>
      <c r="G1240" s="82"/>
      <c r="H1240" s="161"/>
      <c r="Q1240" s="2"/>
      <c r="BC1240" s="2"/>
      <c r="BM1240" s="2"/>
      <c r="BW1240" s="2"/>
      <c r="CG1240" s="2"/>
      <c r="CQ1240" s="2"/>
      <c r="DA1240" s="2"/>
      <c r="DK1240" s="2"/>
    </row>
    <row r="1241" spans="3:115" s="80" customFormat="1" x14ac:dyDescent="0.15">
      <c r="C1241" s="81"/>
      <c r="G1241" s="82"/>
      <c r="H1241" s="161"/>
      <c r="Q1241" s="2"/>
      <c r="BC1241" s="2"/>
      <c r="BM1241" s="2"/>
      <c r="BW1241" s="2"/>
      <c r="CG1241" s="2"/>
      <c r="CQ1241" s="2"/>
      <c r="DA1241" s="2"/>
      <c r="DK1241" s="2"/>
    </row>
    <row r="1242" spans="3:115" s="80" customFormat="1" x14ac:dyDescent="0.15">
      <c r="C1242" s="81"/>
      <c r="G1242" s="82"/>
      <c r="H1242" s="161"/>
      <c r="Q1242" s="2"/>
      <c r="BC1242" s="2"/>
      <c r="BM1242" s="2"/>
      <c r="BW1242" s="2"/>
      <c r="CG1242" s="2"/>
      <c r="CQ1242" s="2"/>
      <c r="DA1242" s="2"/>
      <c r="DK1242" s="2"/>
    </row>
    <row r="1243" spans="3:115" s="80" customFormat="1" x14ac:dyDescent="0.15">
      <c r="C1243" s="81"/>
      <c r="G1243" s="82"/>
      <c r="H1243" s="161"/>
      <c r="Q1243" s="2"/>
      <c r="BC1243" s="2"/>
      <c r="BM1243" s="2"/>
      <c r="BW1243" s="2"/>
      <c r="CG1243" s="2"/>
      <c r="CQ1243" s="2"/>
      <c r="DA1243" s="2"/>
      <c r="DK1243" s="2"/>
    </row>
    <row r="1244" spans="3:115" s="80" customFormat="1" x14ac:dyDescent="0.15">
      <c r="C1244" s="81"/>
      <c r="G1244" s="82"/>
      <c r="H1244" s="161"/>
      <c r="Q1244" s="2"/>
      <c r="BC1244" s="2"/>
      <c r="BM1244" s="2"/>
      <c r="BW1244" s="2"/>
      <c r="CG1244" s="2"/>
      <c r="CQ1244" s="2"/>
      <c r="DA1244" s="2"/>
      <c r="DK1244" s="2"/>
    </row>
    <row r="1245" spans="3:115" s="80" customFormat="1" x14ac:dyDescent="0.15">
      <c r="C1245" s="81"/>
      <c r="G1245" s="82"/>
      <c r="H1245" s="161"/>
      <c r="Q1245" s="2"/>
      <c r="BC1245" s="2"/>
      <c r="BM1245" s="2"/>
      <c r="BW1245" s="2"/>
      <c r="CG1245" s="2"/>
      <c r="CQ1245" s="2"/>
      <c r="DA1245" s="2"/>
      <c r="DK1245" s="2"/>
    </row>
    <row r="1246" spans="3:115" s="80" customFormat="1" x14ac:dyDescent="0.15">
      <c r="C1246" s="81"/>
      <c r="G1246" s="82"/>
      <c r="H1246" s="161"/>
      <c r="Q1246" s="2"/>
      <c r="BC1246" s="2"/>
      <c r="BM1246" s="2"/>
      <c r="BW1246" s="2"/>
      <c r="CG1246" s="2"/>
      <c r="CQ1246" s="2"/>
      <c r="DA1246" s="2"/>
      <c r="DK1246" s="2"/>
    </row>
    <row r="1247" spans="3:115" s="80" customFormat="1" x14ac:dyDescent="0.15">
      <c r="C1247" s="81"/>
      <c r="G1247" s="82"/>
      <c r="H1247" s="161"/>
      <c r="Q1247" s="2"/>
      <c r="BC1247" s="2"/>
      <c r="BM1247" s="2"/>
      <c r="BW1247" s="2"/>
      <c r="CG1247" s="2"/>
      <c r="CQ1247" s="2"/>
      <c r="DA1247" s="2"/>
      <c r="DK1247" s="2"/>
    </row>
    <row r="1248" spans="3:115" s="80" customFormat="1" x14ac:dyDescent="0.15">
      <c r="C1248" s="81"/>
      <c r="G1248" s="82"/>
      <c r="H1248" s="161"/>
      <c r="Q1248" s="2"/>
      <c r="BC1248" s="2"/>
      <c r="BM1248" s="2"/>
      <c r="BW1248" s="2"/>
      <c r="CG1248" s="2"/>
      <c r="CQ1248" s="2"/>
      <c r="DA1248" s="2"/>
      <c r="DK1248" s="2"/>
    </row>
    <row r="1249" spans="3:115" s="80" customFormat="1" x14ac:dyDescent="0.15">
      <c r="C1249" s="81"/>
      <c r="G1249" s="82"/>
      <c r="H1249" s="161"/>
      <c r="Q1249" s="2"/>
      <c r="BC1249" s="2"/>
      <c r="BM1249" s="2"/>
      <c r="BW1249" s="2"/>
      <c r="CG1249" s="2"/>
      <c r="CQ1249" s="2"/>
      <c r="DA1249" s="2"/>
      <c r="DK1249" s="2"/>
    </row>
    <row r="1250" spans="3:115" s="80" customFormat="1" x14ac:dyDescent="0.15">
      <c r="C1250" s="81"/>
      <c r="G1250" s="82"/>
      <c r="H1250" s="161"/>
      <c r="Q1250" s="2"/>
      <c r="BC1250" s="2"/>
      <c r="BM1250" s="2"/>
      <c r="BW1250" s="2"/>
      <c r="CG1250" s="2"/>
      <c r="CQ1250" s="2"/>
      <c r="DA1250" s="2"/>
      <c r="DK1250" s="2"/>
    </row>
    <row r="1251" spans="3:115" s="80" customFormat="1" x14ac:dyDescent="0.15">
      <c r="C1251" s="81"/>
      <c r="G1251" s="82"/>
      <c r="H1251" s="161"/>
      <c r="Q1251" s="2"/>
      <c r="BC1251" s="2"/>
      <c r="BM1251" s="2"/>
      <c r="BW1251" s="2"/>
      <c r="CG1251" s="2"/>
      <c r="CQ1251" s="2"/>
      <c r="DA1251" s="2"/>
      <c r="DK1251" s="2"/>
    </row>
    <row r="1252" spans="3:115" s="80" customFormat="1" x14ac:dyDescent="0.15">
      <c r="C1252" s="81"/>
      <c r="G1252" s="82"/>
      <c r="H1252" s="161"/>
      <c r="Q1252" s="2"/>
      <c r="BC1252" s="2"/>
      <c r="BM1252" s="2"/>
      <c r="BW1252" s="2"/>
      <c r="CG1252" s="2"/>
      <c r="CQ1252" s="2"/>
      <c r="DA1252" s="2"/>
      <c r="DK1252" s="2"/>
    </row>
    <row r="1253" spans="3:115" s="80" customFormat="1" x14ac:dyDescent="0.15">
      <c r="C1253" s="81"/>
      <c r="G1253" s="82"/>
      <c r="H1253" s="161"/>
      <c r="Q1253" s="2"/>
      <c r="BC1253" s="2"/>
      <c r="BM1253" s="2"/>
      <c r="BW1253" s="2"/>
      <c r="CG1253" s="2"/>
      <c r="CQ1253" s="2"/>
      <c r="DA1253" s="2"/>
      <c r="DK1253" s="2"/>
    </row>
    <row r="1254" spans="3:115" s="80" customFormat="1" x14ac:dyDescent="0.15">
      <c r="C1254" s="81"/>
      <c r="G1254" s="82"/>
      <c r="H1254" s="161"/>
      <c r="Q1254" s="2"/>
      <c r="BC1254" s="2"/>
      <c r="BM1254" s="2"/>
      <c r="BW1254" s="2"/>
      <c r="CG1254" s="2"/>
      <c r="CQ1254" s="2"/>
      <c r="DA1254" s="2"/>
      <c r="DK1254" s="2"/>
    </row>
    <row r="1255" spans="3:115" s="80" customFormat="1" x14ac:dyDescent="0.15">
      <c r="C1255" s="81"/>
      <c r="G1255" s="82"/>
      <c r="H1255" s="161"/>
      <c r="Q1255" s="2"/>
      <c r="BC1255" s="2"/>
      <c r="BM1255" s="2"/>
      <c r="BW1255" s="2"/>
      <c r="CG1255" s="2"/>
      <c r="CQ1255" s="2"/>
      <c r="DA1255" s="2"/>
      <c r="DK1255" s="2"/>
    </row>
    <row r="1256" spans="3:115" s="80" customFormat="1" x14ac:dyDescent="0.15">
      <c r="C1256" s="81"/>
      <c r="G1256" s="82"/>
      <c r="H1256" s="161"/>
      <c r="Q1256" s="2"/>
      <c r="BC1256" s="2"/>
      <c r="BM1256" s="2"/>
      <c r="BW1256" s="2"/>
      <c r="CG1256" s="2"/>
      <c r="CQ1256" s="2"/>
      <c r="DA1256" s="2"/>
      <c r="DK1256" s="2"/>
    </row>
    <row r="1257" spans="3:115" s="80" customFormat="1" x14ac:dyDescent="0.15">
      <c r="C1257" s="81"/>
      <c r="G1257" s="82"/>
      <c r="H1257" s="161"/>
      <c r="Q1257" s="2"/>
      <c r="BC1257" s="2"/>
      <c r="BM1257" s="2"/>
      <c r="BW1257" s="2"/>
      <c r="CG1257" s="2"/>
      <c r="CQ1257" s="2"/>
      <c r="DA1257" s="2"/>
      <c r="DK1257" s="2"/>
    </row>
    <row r="1258" spans="3:115" s="80" customFormat="1" x14ac:dyDescent="0.15">
      <c r="C1258" s="81"/>
      <c r="G1258" s="82"/>
      <c r="H1258" s="161"/>
      <c r="Q1258" s="2"/>
      <c r="BC1258" s="2"/>
      <c r="BM1258" s="2"/>
      <c r="BW1258" s="2"/>
      <c r="CG1258" s="2"/>
      <c r="CQ1258" s="2"/>
      <c r="DA1258" s="2"/>
      <c r="DK1258" s="2"/>
    </row>
    <row r="1259" spans="3:115" s="80" customFormat="1" x14ac:dyDescent="0.15">
      <c r="C1259" s="81"/>
      <c r="G1259" s="82"/>
      <c r="H1259" s="161"/>
      <c r="Q1259" s="2"/>
      <c r="BC1259" s="2"/>
      <c r="BM1259" s="2"/>
      <c r="BW1259" s="2"/>
      <c r="CG1259" s="2"/>
      <c r="CQ1259" s="2"/>
      <c r="DA1259" s="2"/>
      <c r="DK1259" s="2"/>
    </row>
    <row r="1260" spans="3:115" s="80" customFormat="1" x14ac:dyDescent="0.15">
      <c r="C1260" s="81"/>
      <c r="G1260" s="82"/>
      <c r="H1260" s="161"/>
      <c r="Q1260" s="2"/>
      <c r="BC1260" s="2"/>
      <c r="BM1260" s="2"/>
      <c r="BW1260" s="2"/>
      <c r="CG1260" s="2"/>
      <c r="CQ1260" s="2"/>
      <c r="DA1260" s="2"/>
      <c r="DK1260" s="2"/>
    </row>
    <row r="1261" spans="3:115" s="80" customFormat="1" x14ac:dyDescent="0.15">
      <c r="C1261" s="81"/>
      <c r="G1261" s="82"/>
      <c r="H1261" s="161"/>
      <c r="Q1261" s="2"/>
      <c r="BC1261" s="2"/>
      <c r="BM1261" s="2"/>
      <c r="BW1261" s="2"/>
      <c r="CG1261" s="2"/>
      <c r="CQ1261" s="2"/>
      <c r="DA1261" s="2"/>
      <c r="DK1261" s="2"/>
    </row>
    <row r="1262" spans="3:115" s="80" customFormat="1" x14ac:dyDescent="0.15">
      <c r="C1262" s="81"/>
      <c r="G1262" s="82"/>
      <c r="H1262" s="161"/>
      <c r="Q1262" s="2"/>
      <c r="BC1262" s="2"/>
      <c r="BM1262" s="2"/>
      <c r="BW1262" s="2"/>
      <c r="CG1262" s="2"/>
      <c r="CQ1262" s="2"/>
      <c r="DA1262" s="2"/>
      <c r="DK1262" s="2"/>
    </row>
    <row r="1263" spans="3:115" s="80" customFormat="1" x14ac:dyDescent="0.15">
      <c r="C1263" s="81"/>
      <c r="G1263" s="82"/>
      <c r="H1263" s="161"/>
      <c r="Q1263" s="2"/>
      <c r="BC1263" s="2"/>
      <c r="BM1263" s="2"/>
      <c r="BW1263" s="2"/>
      <c r="CG1263" s="2"/>
      <c r="CQ1263" s="2"/>
      <c r="DA1263" s="2"/>
      <c r="DK1263" s="2"/>
    </row>
    <row r="1264" spans="3:115" s="80" customFormat="1" x14ac:dyDescent="0.15">
      <c r="C1264" s="81"/>
      <c r="G1264" s="82"/>
      <c r="H1264" s="161"/>
      <c r="Q1264" s="2"/>
      <c r="BC1264" s="2"/>
      <c r="BM1264" s="2"/>
      <c r="BW1264" s="2"/>
      <c r="CG1264" s="2"/>
      <c r="CQ1264" s="2"/>
      <c r="DA1264" s="2"/>
      <c r="DK1264" s="2"/>
    </row>
    <row r="1265" spans="3:115" s="80" customFormat="1" x14ac:dyDescent="0.15">
      <c r="C1265" s="81"/>
      <c r="G1265" s="82"/>
      <c r="H1265" s="161"/>
      <c r="Q1265" s="2"/>
      <c r="BC1265" s="2"/>
      <c r="BM1265" s="2"/>
      <c r="BW1265" s="2"/>
      <c r="CG1265" s="2"/>
      <c r="CQ1265" s="2"/>
      <c r="DA1265" s="2"/>
      <c r="DK1265" s="2"/>
    </row>
    <row r="1266" spans="3:115" s="80" customFormat="1" x14ac:dyDescent="0.15">
      <c r="C1266" s="81"/>
      <c r="G1266" s="82"/>
      <c r="H1266" s="161"/>
      <c r="Q1266" s="2"/>
      <c r="BC1266" s="2"/>
      <c r="BM1266" s="2"/>
      <c r="BW1266" s="2"/>
      <c r="CG1266" s="2"/>
      <c r="CQ1266" s="2"/>
      <c r="DA1266" s="2"/>
      <c r="DK1266" s="2"/>
    </row>
    <row r="1267" spans="3:115" s="80" customFormat="1" x14ac:dyDescent="0.15">
      <c r="C1267" s="81"/>
      <c r="G1267" s="82"/>
      <c r="H1267" s="161"/>
      <c r="Q1267" s="2"/>
      <c r="BC1267" s="2"/>
      <c r="BM1267" s="2"/>
      <c r="BW1267" s="2"/>
      <c r="CG1267" s="2"/>
      <c r="CQ1267" s="2"/>
      <c r="DA1267" s="2"/>
      <c r="DK1267" s="2"/>
    </row>
    <row r="1268" spans="3:115" s="80" customFormat="1" x14ac:dyDescent="0.15">
      <c r="C1268" s="81"/>
      <c r="G1268" s="82"/>
      <c r="H1268" s="161"/>
      <c r="Q1268" s="2"/>
      <c r="BC1268" s="2"/>
      <c r="BM1268" s="2"/>
      <c r="BW1268" s="2"/>
      <c r="CG1268" s="2"/>
      <c r="CQ1268" s="2"/>
      <c r="DA1268" s="2"/>
      <c r="DK1268" s="2"/>
    </row>
    <row r="1269" spans="3:115" s="80" customFormat="1" x14ac:dyDescent="0.15">
      <c r="C1269" s="81"/>
      <c r="G1269" s="82"/>
      <c r="H1269" s="161"/>
      <c r="Q1269" s="2"/>
      <c r="BC1269" s="2"/>
      <c r="BM1269" s="2"/>
      <c r="BW1269" s="2"/>
      <c r="CG1269" s="2"/>
      <c r="CQ1269" s="2"/>
      <c r="DA1269" s="2"/>
      <c r="DK1269" s="2"/>
    </row>
    <row r="1270" spans="3:115" s="80" customFormat="1" x14ac:dyDescent="0.15">
      <c r="C1270" s="81"/>
      <c r="G1270" s="82"/>
      <c r="H1270" s="161"/>
      <c r="Q1270" s="2"/>
      <c r="BC1270" s="2"/>
      <c r="BM1270" s="2"/>
      <c r="BW1270" s="2"/>
      <c r="CG1270" s="2"/>
      <c r="CQ1270" s="2"/>
      <c r="DA1270" s="2"/>
      <c r="DK1270" s="2"/>
    </row>
    <row r="1271" spans="3:115" s="80" customFormat="1" x14ac:dyDescent="0.15">
      <c r="C1271" s="81"/>
      <c r="G1271" s="82"/>
      <c r="H1271" s="161"/>
      <c r="Q1271" s="2"/>
      <c r="BC1271" s="2"/>
      <c r="BM1271" s="2"/>
      <c r="BW1271" s="2"/>
      <c r="CG1271" s="2"/>
      <c r="CQ1271" s="2"/>
      <c r="DA1271" s="2"/>
      <c r="DK1271" s="2"/>
    </row>
    <row r="1272" spans="3:115" s="80" customFormat="1" x14ac:dyDescent="0.15">
      <c r="C1272" s="81"/>
      <c r="G1272" s="82"/>
      <c r="H1272" s="161"/>
      <c r="Q1272" s="2"/>
      <c r="BC1272" s="2"/>
      <c r="BM1272" s="2"/>
      <c r="BW1272" s="2"/>
      <c r="CG1272" s="2"/>
      <c r="CQ1272" s="2"/>
      <c r="DA1272" s="2"/>
      <c r="DK1272" s="2"/>
    </row>
    <row r="1273" spans="3:115" s="80" customFormat="1" x14ac:dyDescent="0.15">
      <c r="C1273" s="81"/>
      <c r="G1273" s="82"/>
      <c r="H1273" s="161"/>
      <c r="Q1273" s="2"/>
      <c r="BC1273" s="2"/>
      <c r="BM1273" s="2"/>
      <c r="BW1273" s="2"/>
      <c r="CG1273" s="2"/>
      <c r="CQ1273" s="2"/>
      <c r="DA1273" s="2"/>
      <c r="DK1273" s="2"/>
    </row>
    <row r="1274" spans="3:115" s="80" customFormat="1" x14ac:dyDescent="0.15">
      <c r="C1274" s="81"/>
      <c r="G1274" s="82"/>
      <c r="H1274" s="161"/>
      <c r="Q1274" s="2"/>
      <c r="BC1274" s="2"/>
      <c r="BM1274" s="2"/>
      <c r="BW1274" s="2"/>
      <c r="CG1274" s="2"/>
      <c r="CQ1274" s="2"/>
      <c r="DA1274" s="2"/>
      <c r="DK1274" s="2"/>
    </row>
    <row r="1275" spans="3:115" s="80" customFormat="1" x14ac:dyDescent="0.15">
      <c r="C1275" s="81"/>
      <c r="G1275" s="82"/>
      <c r="H1275" s="161"/>
      <c r="Q1275" s="2"/>
      <c r="BC1275" s="2"/>
      <c r="BM1275" s="2"/>
      <c r="BW1275" s="2"/>
      <c r="CG1275" s="2"/>
      <c r="CQ1275" s="2"/>
      <c r="DA1275" s="2"/>
      <c r="DK1275" s="2"/>
    </row>
    <row r="1276" spans="3:115" s="80" customFormat="1" x14ac:dyDescent="0.15">
      <c r="C1276" s="81"/>
      <c r="G1276" s="82"/>
      <c r="H1276" s="161"/>
      <c r="Q1276" s="2"/>
      <c r="BC1276" s="2"/>
      <c r="BM1276" s="2"/>
      <c r="BW1276" s="2"/>
      <c r="CG1276" s="2"/>
      <c r="CQ1276" s="2"/>
      <c r="DA1276" s="2"/>
      <c r="DK1276" s="2"/>
    </row>
    <row r="1277" spans="3:115" s="80" customFormat="1" x14ac:dyDescent="0.15">
      <c r="C1277" s="81"/>
      <c r="G1277" s="82"/>
      <c r="H1277" s="161"/>
      <c r="Q1277" s="2"/>
      <c r="BC1277" s="2"/>
      <c r="BM1277" s="2"/>
      <c r="BW1277" s="2"/>
      <c r="CG1277" s="2"/>
      <c r="CQ1277" s="2"/>
      <c r="DA1277" s="2"/>
      <c r="DK1277" s="2"/>
    </row>
    <row r="1278" spans="3:115" s="80" customFormat="1" x14ac:dyDescent="0.15">
      <c r="C1278" s="81"/>
      <c r="G1278" s="82"/>
      <c r="H1278" s="161"/>
      <c r="Q1278" s="2"/>
      <c r="BC1278" s="2"/>
      <c r="BM1278" s="2"/>
      <c r="BW1278" s="2"/>
      <c r="CG1278" s="2"/>
      <c r="CQ1278" s="2"/>
      <c r="DA1278" s="2"/>
      <c r="DK1278" s="2"/>
    </row>
    <row r="1279" spans="3:115" s="80" customFormat="1" x14ac:dyDescent="0.15">
      <c r="C1279" s="81"/>
      <c r="G1279" s="82"/>
      <c r="H1279" s="161"/>
      <c r="Q1279" s="2"/>
      <c r="BC1279" s="2"/>
      <c r="BM1279" s="2"/>
      <c r="BW1279" s="2"/>
      <c r="CG1279" s="2"/>
      <c r="CQ1279" s="2"/>
      <c r="DA1279" s="2"/>
      <c r="DK1279" s="2"/>
    </row>
    <row r="1280" spans="3:115" s="80" customFormat="1" x14ac:dyDescent="0.15">
      <c r="C1280" s="81"/>
      <c r="G1280" s="82"/>
      <c r="H1280" s="161"/>
      <c r="Q1280" s="2"/>
      <c r="BC1280" s="2"/>
      <c r="BM1280" s="2"/>
      <c r="BW1280" s="2"/>
      <c r="CG1280" s="2"/>
      <c r="CQ1280" s="2"/>
      <c r="DA1280" s="2"/>
      <c r="DK1280" s="2"/>
    </row>
    <row r="1281" spans="3:115" s="80" customFormat="1" x14ac:dyDescent="0.15">
      <c r="C1281" s="81"/>
      <c r="G1281" s="82"/>
      <c r="H1281" s="161"/>
      <c r="Q1281" s="2"/>
      <c r="BC1281" s="2"/>
      <c r="BM1281" s="2"/>
      <c r="BW1281" s="2"/>
      <c r="CG1281" s="2"/>
      <c r="CQ1281" s="2"/>
      <c r="DA1281" s="2"/>
      <c r="DK1281" s="2"/>
    </row>
    <row r="1282" spans="3:115" s="80" customFormat="1" x14ac:dyDescent="0.15">
      <c r="C1282" s="81"/>
      <c r="G1282" s="82"/>
      <c r="H1282" s="161"/>
      <c r="Q1282" s="2"/>
      <c r="BC1282" s="2"/>
      <c r="BM1282" s="2"/>
      <c r="BW1282" s="2"/>
      <c r="CG1282" s="2"/>
      <c r="CQ1282" s="2"/>
      <c r="DA1282" s="2"/>
      <c r="DK1282" s="2"/>
    </row>
    <row r="1283" spans="3:115" s="80" customFormat="1" x14ac:dyDescent="0.15">
      <c r="C1283" s="81"/>
      <c r="G1283" s="82"/>
      <c r="H1283" s="161"/>
      <c r="Q1283" s="2"/>
      <c r="BC1283" s="2"/>
      <c r="BM1283" s="2"/>
      <c r="BW1283" s="2"/>
      <c r="CG1283" s="2"/>
      <c r="CQ1283" s="2"/>
      <c r="DA1283" s="2"/>
      <c r="DK1283" s="2"/>
    </row>
    <row r="1284" spans="3:115" s="80" customFormat="1" x14ac:dyDescent="0.15">
      <c r="C1284" s="81"/>
      <c r="G1284" s="82"/>
      <c r="H1284" s="161"/>
      <c r="Q1284" s="2"/>
      <c r="BC1284" s="2"/>
      <c r="BM1284" s="2"/>
      <c r="BW1284" s="2"/>
      <c r="CG1284" s="2"/>
      <c r="CQ1284" s="2"/>
      <c r="DA1284" s="2"/>
      <c r="DK1284" s="2"/>
    </row>
    <row r="1285" spans="3:115" s="80" customFormat="1" x14ac:dyDescent="0.15">
      <c r="C1285" s="81"/>
      <c r="G1285" s="82"/>
      <c r="H1285" s="161"/>
      <c r="Q1285" s="2"/>
      <c r="BC1285" s="2"/>
      <c r="BM1285" s="2"/>
      <c r="BW1285" s="2"/>
      <c r="CG1285" s="2"/>
      <c r="CQ1285" s="2"/>
      <c r="DA1285" s="2"/>
      <c r="DK1285" s="2"/>
    </row>
    <row r="1286" spans="3:115" s="80" customFormat="1" x14ac:dyDescent="0.15">
      <c r="C1286" s="81"/>
      <c r="G1286" s="82"/>
      <c r="H1286" s="161"/>
      <c r="Q1286" s="2"/>
      <c r="BC1286" s="2"/>
      <c r="BM1286" s="2"/>
      <c r="BW1286" s="2"/>
      <c r="CG1286" s="2"/>
      <c r="CQ1286" s="2"/>
      <c r="DA1286" s="2"/>
      <c r="DK1286" s="2"/>
    </row>
    <row r="1287" spans="3:115" s="80" customFormat="1" x14ac:dyDescent="0.15">
      <c r="C1287" s="81"/>
      <c r="G1287" s="82"/>
      <c r="H1287" s="161"/>
      <c r="Q1287" s="2"/>
      <c r="BC1287" s="2"/>
      <c r="BM1287" s="2"/>
      <c r="BW1287" s="2"/>
      <c r="CG1287" s="2"/>
      <c r="CQ1287" s="2"/>
      <c r="DA1287" s="2"/>
      <c r="DK1287" s="2"/>
    </row>
    <row r="1288" spans="3:115" s="80" customFormat="1" x14ac:dyDescent="0.15">
      <c r="C1288" s="81"/>
      <c r="G1288" s="82"/>
      <c r="H1288" s="161"/>
      <c r="Q1288" s="2"/>
      <c r="BC1288" s="2"/>
      <c r="BM1288" s="2"/>
      <c r="BW1288" s="2"/>
      <c r="CG1288" s="2"/>
      <c r="CQ1288" s="2"/>
      <c r="DA1288" s="2"/>
      <c r="DK1288" s="2"/>
    </row>
    <row r="1289" spans="3:115" s="80" customFormat="1" x14ac:dyDescent="0.15">
      <c r="C1289" s="81"/>
      <c r="G1289" s="82"/>
      <c r="H1289" s="161"/>
      <c r="Q1289" s="2"/>
      <c r="BC1289" s="2"/>
      <c r="BM1289" s="2"/>
      <c r="BW1289" s="2"/>
      <c r="CG1289" s="2"/>
      <c r="CQ1289" s="2"/>
      <c r="DA1289" s="2"/>
      <c r="DK1289" s="2"/>
    </row>
    <row r="1290" spans="3:115" s="80" customFormat="1" x14ac:dyDescent="0.15">
      <c r="C1290" s="81"/>
      <c r="G1290" s="82"/>
      <c r="H1290" s="161"/>
      <c r="Q1290" s="2"/>
      <c r="BC1290" s="2"/>
      <c r="BM1290" s="2"/>
      <c r="BW1290" s="2"/>
      <c r="CG1290" s="2"/>
      <c r="CQ1290" s="2"/>
      <c r="DA1290" s="2"/>
      <c r="DK1290" s="2"/>
    </row>
    <row r="1291" spans="3:115" s="80" customFormat="1" x14ac:dyDescent="0.15">
      <c r="C1291" s="81"/>
      <c r="G1291" s="82"/>
      <c r="H1291" s="161"/>
      <c r="Q1291" s="2"/>
      <c r="BC1291" s="2"/>
      <c r="BM1291" s="2"/>
      <c r="BW1291" s="2"/>
      <c r="CG1291" s="2"/>
      <c r="CQ1291" s="2"/>
      <c r="DA1291" s="2"/>
      <c r="DK1291" s="2"/>
    </row>
    <row r="1292" spans="3:115" s="80" customFormat="1" x14ac:dyDescent="0.15">
      <c r="C1292" s="81"/>
      <c r="G1292" s="82"/>
      <c r="H1292" s="161"/>
      <c r="Q1292" s="2"/>
      <c r="BC1292" s="2"/>
      <c r="BM1292" s="2"/>
      <c r="BW1292" s="2"/>
      <c r="CG1292" s="2"/>
      <c r="CQ1292" s="2"/>
      <c r="DA1292" s="2"/>
      <c r="DK1292" s="2"/>
    </row>
    <row r="1293" spans="3:115" s="80" customFormat="1" x14ac:dyDescent="0.15">
      <c r="C1293" s="81"/>
      <c r="G1293" s="82"/>
      <c r="H1293" s="161"/>
      <c r="Q1293" s="2"/>
      <c r="BC1293" s="2"/>
      <c r="BM1293" s="2"/>
      <c r="BW1293" s="2"/>
      <c r="CG1293" s="2"/>
      <c r="CQ1293" s="2"/>
      <c r="DA1293" s="2"/>
      <c r="DK1293" s="2"/>
    </row>
    <row r="1294" spans="3:115" s="80" customFormat="1" x14ac:dyDescent="0.15">
      <c r="C1294" s="81"/>
      <c r="G1294" s="82"/>
      <c r="H1294" s="161"/>
      <c r="Q1294" s="2"/>
      <c r="BC1294" s="2"/>
      <c r="BM1294" s="2"/>
      <c r="BW1294" s="2"/>
      <c r="CG1294" s="2"/>
      <c r="CQ1294" s="2"/>
      <c r="DA1294" s="2"/>
      <c r="DK1294" s="2"/>
    </row>
    <row r="1295" spans="3:115" s="80" customFormat="1" x14ac:dyDescent="0.15">
      <c r="C1295" s="81"/>
      <c r="G1295" s="82"/>
      <c r="H1295" s="161"/>
      <c r="Q1295" s="2"/>
      <c r="BC1295" s="2"/>
      <c r="BM1295" s="2"/>
      <c r="BW1295" s="2"/>
      <c r="CG1295" s="2"/>
      <c r="CQ1295" s="2"/>
      <c r="DA1295" s="2"/>
      <c r="DK1295" s="2"/>
    </row>
    <row r="1296" spans="3:115" s="80" customFormat="1" x14ac:dyDescent="0.15">
      <c r="C1296" s="81"/>
      <c r="G1296" s="82"/>
      <c r="H1296" s="161"/>
      <c r="Q1296" s="2"/>
      <c r="BC1296" s="2"/>
      <c r="BM1296" s="2"/>
      <c r="BW1296" s="2"/>
      <c r="CG1296" s="2"/>
      <c r="CQ1296" s="2"/>
      <c r="DA1296" s="2"/>
      <c r="DK1296" s="2"/>
    </row>
    <row r="1297" spans="3:115" s="80" customFormat="1" x14ac:dyDescent="0.15">
      <c r="C1297" s="81"/>
      <c r="G1297" s="82"/>
      <c r="H1297" s="161"/>
      <c r="Q1297" s="2"/>
      <c r="BC1297" s="2"/>
      <c r="BM1297" s="2"/>
      <c r="BW1297" s="2"/>
      <c r="CG1297" s="2"/>
      <c r="CQ1297" s="2"/>
      <c r="DA1297" s="2"/>
      <c r="DK1297" s="2"/>
    </row>
    <row r="1298" spans="3:115" s="80" customFormat="1" x14ac:dyDescent="0.15">
      <c r="C1298" s="81"/>
      <c r="G1298" s="82"/>
      <c r="H1298" s="161"/>
      <c r="Q1298" s="2"/>
      <c r="BC1298" s="2"/>
      <c r="BM1298" s="2"/>
      <c r="BW1298" s="2"/>
      <c r="CG1298" s="2"/>
      <c r="CQ1298" s="2"/>
      <c r="DA1298" s="2"/>
      <c r="DK1298" s="2"/>
    </row>
    <row r="1299" spans="3:115" s="80" customFormat="1" x14ac:dyDescent="0.15">
      <c r="C1299" s="81"/>
      <c r="G1299" s="82"/>
      <c r="H1299" s="161"/>
      <c r="Q1299" s="2"/>
      <c r="BC1299" s="2"/>
      <c r="BM1299" s="2"/>
      <c r="BW1299" s="2"/>
      <c r="CG1299" s="2"/>
      <c r="CQ1299" s="2"/>
      <c r="DA1299" s="2"/>
      <c r="DK1299" s="2"/>
    </row>
    <row r="1300" spans="3:115" s="80" customFormat="1" x14ac:dyDescent="0.15">
      <c r="C1300" s="81"/>
      <c r="G1300" s="82"/>
      <c r="H1300" s="161"/>
      <c r="Q1300" s="2"/>
      <c r="BC1300" s="2"/>
      <c r="BM1300" s="2"/>
      <c r="BW1300" s="2"/>
      <c r="CG1300" s="2"/>
      <c r="CQ1300" s="2"/>
      <c r="DA1300" s="2"/>
      <c r="DK1300" s="2"/>
    </row>
    <row r="1301" spans="3:115" s="80" customFormat="1" x14ac:dyDescent="0.15">
      <c r="C1301" s="81"/>
      <c r="G1301" s="82"/>
      <c r="H1301" s="161"/>
      <c r="Q1301" s="2"/>
      <c r="BC1301" s="2"/>
      <c r="BM1301" s="2"/>
      <c r="BW1301" s="2"/>
      <c r="CG1301" s="2"/>
      <c r="CQ1301" s="2"/>
      <c r="DA1301" s="2"/>
      <c r="DK1301" s="2"/>
    </row>
    <row r="1302" spans="3:115" s="80" customFormat="1" x14ac:dyDescent="0.15">
      <c r="C1302" s="81"/>
      <c r="G1302" s="82"/>
      <c r="H1302" s="161"/>
      <c r="Q1302" s="2"/>
      <c r="BC1302" s="2"/>
      <c r="BM1302" s="2"/>
      <c r="BW1302" s="2"/>
      <c r="CG1302" s="2"/>
      <c r="CQ1302" s="2"/>
      <c r="DA1302" s="2"/>
      <c r="DK1302" s="2"/>
    </row>
    <row r="1303" spans="3:115" s="80" customFormat="1" x14ac:dyDescent="0.15">
      <c r="C1303" s="81"/>
      <c r="G1303" s="82"/>
      <c r="H1303" s="161"/>
      <c r="Q1303" s="2"/>
      <c r="BC1303" s="2"/>
      <c r="BM1303" s="2"/>
      <c r="BW1303" s="2"/>
      <c r="CG1303" s="2"/>
      <c r="CQ1303" s="2"/>
      <c r="DA1303" s="2"/>
      <c r="DK1303" s="2"/>
    </row>
    <row r="1304" spans="3:115" s="80" customFormat="1" x14ac:dyDescent="0.15">
      <c r="C1304" s="81"/>
      <c r="G1304" s="82"/>
      <c r="H1304" s="161"/>
      <c r="Q1304" s="2"/>
      <c r="BC1304" s="2"/>
      <c r="BM1304" s="2"/>
      <c r="BW1304" s="2"/>
      <c r="CG1304" s="2"/>
      <c r="CQ1304" s="2"/>
      <c r="DA1304" s="2"/>
      <c r="DK1304" s="2"/>
    </row>
    <row r="1305" spans="3:115" s="80" customFormat="1" x14ac:dyDescent="0.15">
      <c r="C1305" s="81"/>
      <c r="G1305" s="82"/>
      <c r="H1305" s="161"/>
      <c r="Q1305" s="2"/>
      <c r="BC1305" s="2"/>
      <c r="BM1305" s="2"/>
      <c r="BW1305" s="2"/>
      <c r="CG1305" s="2"/>
      <c r="CQ1305" s="2"/>
      <c r="DA1305" s="2"/>
      <c r="DK1305" s="2"/>
    </row>
    <row r="1306" spans="3:115" s="80" customFormat="1" x14ac:dyDescent="0.15">
      <c r="C1306" s="81"/>
      <c r="G1306" s="82"/>
      <c r="H1306" s="161"/>
      <c r="Q1306" s="2"/>
      <c r="BC1306" s="2"/>
      <c r="BM1306" s="2"/>
      <c r="BW1306" s="2"/>
      <c r="CG1306" s="2"/>
      <c r="CQ1306" s="2"/>
      <c r="DA1306" s="2"/>
      <c r="DK1306" s="2"/>
    </row>
    <row r="1307" spans="3:115" s="80" customFormat="1" x14ac:dyDescent="0.15">
      <c r="C1307" s="81"/>
      <c r="G1307" s="82"/>
      <c r="H1307" s="161"/>
      <c r="Q1307" s="2"/>
      <c r="BC1307" s="2"/>
      <c r="BM1307" s="2"/>
      <c r="BW1307" s="2"/>
      <c r="CG1307" s="2"/>
      <c r="CQ1307" s="2"/>
      <c r="DA1307" s="2"/>
      <c r="DK1307" s="2"/>
    </row>
    <row r="1308" spans="3:115" s="80" customFormat="1" x14ac:dyDescent="0.15">
      <c r="C1308" s="81"/>
      <c r="G1308" s="82"/>
      <c r="H1308" s="161"/>
      <c r="Q1308" s="2"/>
      <c r="BC1308" s="2"/>
      <c r="BM1308" s="2"/>
      <c r="BW1308" s="2"/>
      <c r="CG1308" s="2"/>
      <c r="CQ1308" s="2"/>
      <c r="DA1308" s="2"/>
      <c r="DK1308" s="2"/>
    </row>
    <row r="1309" spans="3:115" s="80" customFormat="1" x14ac:dyDescent="0.15">
      <c r="C1309" s="81"/>
      <c r="G1309" s="82"/>
      <c r="H1309" s="161"/>
      <c r="Q1309" s="2"/>
      <c r="BC1309" s="2"/>
      <c r="BM1309" s="2"/>
      <c r="BW1309" s="2"/>
      <c r="CG1309" s="2"/>
      <c r="CQ1309" s="2"/>
      <c r="DA1309" s="2"/>
      <c r="DK1309" s="2"/>
    </row>
    <row r="1310" spans="3:115" s="80" customFormat="1" x14ac:dyDescent="0.15">
      <c r="C1310" s="81"/>
      <c r="G1310" s="82"/>
      <c r="H1310" s="161"/>
      <c r="Q1310" s="2"/>
      <c r="BC1310" s="2"/>
      <c r="BM1310" s="2"/>
      <c r="BW1310" s="2"/>
      <c r="CG1310" s="2"/>
      <c r="CQ1310" s="2"/>
      <c r="DA1310" s="2"/>
      <c r="DK1310" s="2"/>
    </row>
    <row r="1311" spans="3:115" s="80" customFormat="1" x14ac:dyDescent="0.15">
      <c r="C1311" s="81"/>
      <c r="G1311" s="82"/>
      <c r="H1311" s="161"/>
      <c r="Q1311" s="2"/>
      <c r="BC1311" s="2"/>
      <c r="BM1311" s="2"/>
      <c r="BW1311" s="2"/>
      <c r="CG1311" s="2"/>
      <c r="CQ1311" s="2"/>
      <c r="DA1311" s="2"/>
      <c r="DK1311" s="2"/>
    </row>
    <row r="1312" spans="3:115" s="80" customFormat="1" x14ac:dyDescent="0.15">
      <c r="C1312" s="81"/>
      <c r="G1312" s="82"/>
      <c r="H1312" s="161"/>
      <c r="Q1312" s="2"/>
      <c r="BC1312" s="2"/>
      <c r="BM1312" s="2"/>
      <c r="BW1312" s="2"/>
      <c r="CG1312" s="2"/>
      <c r="CQ1312" s="2"/>
      <c r="DA1312" s="2"/>
      <c r="DK1312" s="2"/>
    </row>
    <row r="1313" spans="3:115" s="80" customFormat="1" x14ac:dyDescent="0.15">
      <c r="C1313" s="81"/>
      <c r="G1313" s="82"/>
      <c r="H1313" s="161"/>
      <c r="Q1313" s="2"/>
      <c r="BC1313" s="2"/>
      <c r="BM1313" s="2"/>
      <c r="BW1313" s="2"/>
      <c r="CG1313" s="2"/>
      <c r="CQ1313" s="2"/>
      <c r="DA1313" s="2"/>
      <c r="DK1313" s="2"/>
    </row>
    <row r="1314" spans="3:115" s="80" customFormat="1" x14ac:dyDescent="0.15">
      <c r="C1314" s="81"/>
      <c r="G1314" s="82"/>
      <c r="H1314" s="161"/>
      <c r="Q1314" s="2"/>
      <c r="BC1314" s="2"/>
      <c r="BM1314" s="2"/>
      <c r="BW1314" s="2"/>
      <c r="CG1314" s="2"/>
      <c r="CQ1314" s="2"/>
      <c r="DA1314" s="2"/>
      <c r="DK1314" s="2"/>
    </row>
    <row r="1315" spans="3:115" s="80" customFormat="1" x14ac:dyDescent="0.15">
      <c r="C1315" s="81"/>
      <c r="G1315" s="82"/>
      <c r="H1315" s="161"/>
      <c r="Q1315" s="2"/>
      <c r="BC1315" s="2"/>
      <c r="BM1315" s="2"/>
      <c r="BW1315" s="2"/>
      <c r="CG1315" s="2"/>
      <c r="CQ1315" s="2"/>
      <c r="DA1315" s="2"/>
      <c r="DK1315" s="2"/>
    </row>
    <row r="1316" spans="3:115" s="80" customFormat="1" x14ac:dyDescent="0.15">
      <c r="C1316" s="81"/>
      <c r="G1316" s="82"/>
      <c r="H1316" s="161"/>
      <c r="Q1316" s="2"/>
      <c r="BC1316" s="2"/>
      <c r="BM1316" s="2"/>
      <c r="BW1316" s="2"/>
      <c r="CG1316" s="2"/>
      <c r="CQ1316" s="2"/>
      <c r="DA1316" s="2"/>
      <c r="DK1316" s="2"/>
    </row>
    <row r="1317" spans="3:115" s="80" customFormat="1" x14ac:dyDescent="0.15">
      <c r="C1317" s="81"/>
      <c r="G1317" s="82"/>
      <c r="H1317" s="161"/>
      <c r="Q1317" s="2"/>
      <c r="BC1317" s="2"/>
      <c r="BM1317" s="2"/>
      <c r="BW1317" s="2"/>
      <c r="CG1317" s="2"/>
      <c r="CQ1317" s="2"/>
      <c r="DA1317" s="2"/>
      <c r="DK1317" s="2"/>
    </row>
    <row r="1318" spans="3:115" s="80" customFormat="1" x14ac:dyDescent="0.15">
      <c r="C1318" s="81"/>
      <c r="G1318" s="82"/>
      <c r="H1318" s="161"/>
      <c r="Q1318" s="2"/>
      <c r="BC1318" s="2"/>
      <c r="BM1318" s="2"/>
      <c r="BW1318" s="2"/>
      <c r="CG1318" s="2"/>
      <c r="CQ1318" s="2"/>
      <c r="DA1318" s="2"/>
      <c r="DK1318" s="2"/>
    </row>
    <row r="1319" spans="3:115" s="80" customFormat="1" x14ac:dyDescent="0.15">
      <c r="C1319" s="81"/>
      <c r="G1319" s="82"/>
      <c r="H1319" s="161"/>
      <c r="Q1319" s="2"/>
      <c r="BC1319" s="2"/>
      <c r="BM1319" s="2"/>
      <c r="BW1319" s="2"/>
      <c r="CG1319" s="2"/>
      <c r="CQ1319" s="2"/>
      <c r="DA1319" s="2"/>
      <c r="DK1319" s="2"/>
    </row>
    <row r="1320" spans="3:115" s="80" customFormat="1" x14ac:dyDescent="0.15">
      <c r="C1320" s="81"/>
      <c r="G1320" s="82"/>
      <c r="H1320" s="161"/>
      <c r="Q1320" s="2"/>
      <c r="BC1320" s="2"/>
      <c r="BM1320" s="2"/>
      <c r="BW1320" s="2"/>
      <c r="CG1320" s="2"/>
      <c r="CQ1320" s="2"/>
      <c r="DA1320" s="2"/>
      <c r="DK1320" s="2"/>
    </row>
    <row r="1321" spans="3:115" s="80" customFormat="1" x14ac:dyDescent="0.15">
      <c r="C1321" s="81"/>
      <c r="G1321" s="82"/>
      <c r="H1321" s="161"/>
      <c r="Q1321" s="2"/>
      <c r="BC1321" s="2"/>
      <c r="BM1321" s="2"/>
      <c r="BW1321" s="2"/>
      <c r="CG1321" s="2"/>
      <c r="CQ1321" s="2"/>
      <c r="DA1321" s="2"/>
      <c r="DK1321" s="2"/>
    </row>
    <row r="1322" spans="3:115" s="80" customFormat="1" x14ac:dyDescent="0.15">
      <c r="C1322" s="81"/>
      <c r="G1322" s="82"/>
      <c r="H1322" s="161"/>
      <c r="Q1322" s="2"/>
      <c r="BC1322" s="2"/>
      <c r="BM1322" s="2"/>
      <c r="BW1322" s="2"/>
      <c r="CG1322" s="2"/>
      <c r="CQ1322" s="2"/>
      <c r="DA1322" s="2"/>
      <c r="DK1322" s="2"/>
    </row>
    <row r="1323" spans="3:115" s="80" customFormat="1" x14ac:dyDescent="0.15">
      <c r="C1323" s="81"/>
      <c r="G1323" s="82"/>
      <c r="H1323" s="161"/>
      <c r="Q1323" s="2"/>
      <c r="BC1323" s="2"/>
      <c r="BM1323" s="2"/>
      <c r="BW1323" s="2"/>
      <c r="CG1323" s="2"/>
      <c r="CQ1323" s="2"/>
      <c r="DA1323" s="2"/>
      <c r="DK1323" s="2"/>
    </row>
    <row r="1324" spans="3:115" s="80" customFormat="1" x14ac:dyDescent="0.15">
      <c r="C1324" s="81"/>
      <c r="G1324" s="82"/>
      <c r="H1324" s="161"/>
      <c r="Q1324" s="2"/>
      <c r="BC1324" s="2"/>
      <c r="BM1324" s="2"/>
      <c r="BW1324" s="2"/>
      <c r="CG1324" s="2"/>
      <c r="CQ1324" s="2"/>
      <c r="DA1324" s="2"/>
      <c r="DK1324" s="2"/>
    </row>
    <row r="1325" spans="3:115" s="80" customFormat="1" x14ac:dyDescent="0.15">
      <c r="C1325" s="81"/>
      <c r="G1325" s="82"/>
      <c r="H1325" s="161"/>
      <c r="Q1325" s="2"/>
      <c r="BC1325" s="2"/>
      <c r="BM1325" s="2"/>
      <c r="BW1325" s="2"/>
      <c r="CG1325" s="2"/>
      <c r="CQ1325" s="2"/>
      <c r="DA1325" s="2"/>
      <c r="DK1325" s="2"/>
    </row>
    <row r="1326" spans="3:115" s="80" customFormat="1" x14ac:dyDescent="0.15">
      <c r="C1326" s="81"/>
      <c r="G1326" s="82"/>
      <c r="H1326" s="161"/>
      <c r="Q1326" s="2"/>
      <c r="BC1326" s="2"/>
      <c r="BM1326" s="2"/>
      <c r="BW1326" s="2"/>
      <c r="CG1326" s="2"/>
      <c r="CQ1326" s="2"/>
      <c r="DA1326" s="2"/>
      <c r="DK1326" s="2"/>
    </row>
    <row r="1327" spans="3:115" s="80" customFormat="1" x14ac:dyDescent="0.15">
      <c r="C1327" s="81"/>
      <c r="G1327" s="82"/>
      <c r="H1327" s="161"/>
      <c r="Q1327" s="2"/>
      <c r="BC1327" s="2"/>
      <c r="BM1327" s="2"/>
      <c r="BW1327" s="2"/>
      <c r="CG1327" s="2"/>
      <c r="CQ1327" s="2"/>
      <c r="DA1327" s="2"/>
      <c r="DK1327" s="2"/>
    </row>
    <row r="1328" spans="3:115" s="80" customFormat="1" x14ac:dyDescent="0.15">
      <c r="C1328" s="81"/>
      <c r="G1328" s="82"/>
      <c r="H1328" s="161"/>
      <c r="Q1328" s="2"/>
      <c r="BC1328" s="2"/>
      <c r="BM1328" s="2"/>
      <c r="BW1328" s="2"/>
      <c r="CG1328" s="2"/>
      <c r="CQ1328" s="2"/>
      <c r="DA1328" s="2"/>
      <c r="DK1328" s="2"/>
    </row>
    <row r="1329" spans="3:115" s="80" customFormat="1" x14ac:dyDescent="0.15">
      <c r="C1329" s="81"/>
      <c r="G1329" s="82"/>
      <c r="H1329" s="161"/>
      <c r="Q1329" s="2"/>
      <c r="BC1329" s="2"/>
      <c r="BM1329" s="2"/>
      <c r="BW1329" s="2"/>
      <c r="CG1329" s="2"/>
      <c r="CQ1329" s="2"/>
      <c r="DA1329" s="2"/>
      <c r="DK1329" s="2"/>
    </row>
    <row r="1330" spans="3:115" s="80" customFormat="1" x14ac:dyDescent="0.15">
      <c r="C1330" s="81"/>
      <c r="G1330" s="82"/>
      <c r="H1330" s="161"/>
      <c r="Q1330" s="2"/>
      <c r="BC1330" s="2"/>
      <c r="BM1330" s="2"/>
      <c r="BW1330" s="2"/>
      <c r="CG1330" s="2"/>
      <c r="CQ1330" s="2"/>
      <c r="DA1330" s="2"/>
      <c r="DK1330" s="2"/>
    </row>
    <row r="1331" spans="3:115" s="80" customFormat="1" x14ac:dyDescent="0.15">
      <c r="C1331" s="81"/>
      <c r="G1331" s="82"/>
      <c r="H1331" s="161"/>
      <c r="Q1331" s="2"/>
      <c r="BC1331" s="2"/>
      <c r="BM1331" s="2"/>
      <c r="BW1331" s="2"/>
      <c r="CG1331" s="2"/>
      <c r="CQ1331" s="2"/>
      <c r="DA1331" s="2"/>
      <c r="DK1331" s="2"/>
    </row>
    <row r="1332" spans="3:115" s="80" customFormat="1" x14ac:dyDescent="0.15">
      <c r="C1332" s="81"/>
      <c r="G1332" s="82"/>
      <c r="H1332" s="161"/>
      <c r="Q1332" s="2"/>
      <c r="BC1332" s="2"/>
      <c r="BM1332" s="2"/>
      <c r="BW1332" s="2"/>
      <c r="CG1332" s="2"/>
      <c r="CQ1332" s="2"/>
      <c r="DA1332" s="2"/>
      <c r="DK1332" s="2"/>
    </row>
    <row r="1333" spans="3:115" s="80" customFormat="1" x14ac:dyDescent="0.15">
      <c r="C1333" s="81"/>
      <c r="G1333" s="82"/>
      <c r="H1333" s="161"/>
      <c r="Q1333" s="2"/>
      <c r="BC1333" s="2"/>
      <c r="BM1333" s="2"/>
      <c r="BW1333" s="2"/>
      <c r="CG1333" s="2"/>
      <c r="CQ1333" s="2"/>
      <c r="DA1333" s="2"/>
      <c r="DK1333" s="2"/>
    </row>
    <row r="1334" spans="3:115" s="80" customFormat="1" x14ac:dyDescent="0.15">
      <c r="C1334" s="81"/>
      <c r="G1334" s="82"/>
      <c r="H1334" s="161"/>
      <c r="Q1334" s="2"/>
      <c r="BC1334" s="2"/>
      <c r="BM1334" s="2"/>
      <c r="BW1334" s="2"/>
      <c r="CG1334" s="2"/>
      <c r="CQ1334" s="2"/>
      <c r="DA1334" s="2"/>
      <c r="DK1334" s="2"/>
    </row>
    <row r="1335" spans="3:115" s="80" customFormat="1" x14ac:dyDescent="0.15">
      <c r="C1335" s="81"/>
      <c r="G1335" s="82"/>
      <c r="H1335" s="161"/>
      <c r="Q1335" s="2"/>
      <c r="BC1335" s="2"/>
      <c r="BM1335" s="2"/>
      <c r="BW1335" s="2"/>
      <c r="CG1335" s="2"/>
      <c r="CQ1335" s="2"/>
      <c r="DA1335" s="2"/>
      <c r="DK1335" s="2"/>
    </row>
    <row r="1336" spans="3:115" s="80" customFormat="1" x14ac:dyDescent="0.15">
      <c r="C1336" s="81"/>
      <c r="G1336" s="82"/>
      <c r="H1336" s="161"/>
      <c r="Q1336" s="2"/>
      <c r="BC1336" s="2"/>
      <c r="BM1336" s="2"/>
      <c r="BW1336" s="2"/>
      <c r="CG1336" s="2"/>
      <c r="CQ1336" s="2"/>
      <c r="DA1336" s="2"/>
      <c r="DK1336" s="2"/>
    </row>
    <row r="1337" spans="3:115" s="80" customFormat="1" x14ac:dyDescent="0.15">
      <c r="C1337" s="81"/>
      <c r="G1337" s="82"/>
      <c r="H1337" s="161"/>
      <c r="Q1337" s="2"/>
      <c r="BC1337" s="2"/>
      <c r="BM1337" s="2"/>
      <c r="BW1337" s="2"/>
      <c r="CG1337" s="2"/>
      <c r="CQ1337" s="2"/>
      <c r="DA1337" s="2"/>
      <c r="DK1337" s="2"/>
    </row>
    <row r="1338" spans="3:115" s="80" customFormat="1" x14ac:dyDescent="0.15">
      <c r="C1338" s="81"/>
      <c r="G1338" s="82"/>
      <c r="H1338" s="161"/>
      <c r="Q1338" s="2"/>
      <c r="BC1338" s="2"/>
      <c r="BM1338" s="2"/>
      <c r="BW1338" s="2"/>
      <c r="CG1338" s="2"/>
      <c r="CQ1338" s="2"/>
      <c r="DA1338" s="2"/>
      <c r="DK1338" s="2"/>
    </row>
    <row r="1339" spans="3:115" s="80" customFormat="1" x14ac:dyDescent="0.15">
      <c r="C1339" s="81"/>
      <c r="G1339" s="82"/>
      <c r="H1339" s="161"/>
      <c r="Q1339" s="2"/>
      <c r="BC1339" s="2"/>
      <c r="BM1339" s="2"/>
      <c r="BW1339" s="2"/>
      <c r="CG1339" s="2"/>
      <c r="CQ1339" s="2"/>
      <c r="DA1339" s="2"/>
      <c r="DK1339" s="2"/>
    </row>
    <row r="1340" spans="3:115" s="80" customFormat="1" x14ac:dyDescent="0.15">
      <c r="C1340" s="81"/>
      <c r="G1340" s="82"/>
      <c r="H1340" s="161"/>
      <c r="Q1340" s="2"/>
      <c r="BC1340" s="2"/>
      <c r="BM1340" s="2"/>
      <c r="BW1340" s="2"/>
      <c r="CG1340" s="2"/>
      <c r="CQ1340" s="2"/>
      <c r="DA1340" s="2"/>
      <c r="DK1340" s="2"/>
    </row>
    <row r="1341" spans="3:115" s="80" customFormat="1" x14ac:dyDescent="0.15">
      <c r="C1341" s="81"/>
      <c r="G1341" s="82"/>
      <c r="H1341" s="161"/>
      <c r="Q1341" s="2"/>
      <c r="BC1341" s="2"/>
      <c r="BM1341" s="2"/>
      <c r="BW1341" s="2"/>
      <c r="CG1341" s="2"/>
      <c r="CQ1341" s="2"/>
      <c r="DA1341" s="2"/>
      <c r="DK1341" s="2"/>
    </row>
    <row r="1342" spans="3:115" s="80" customFormat="1" x14ac:dyDescent="0.15">
      <c r="C1342" s="81"/>
      <c r="G1342" s="82"/>
      <c r="H1342" s="161"/>
      <c r="Q1342" s="2"/>
      <c r="BC1342" s="2"/>
      <c r="BM1342" s="2"/>
      <c r="BW1342" s="2"/>
      <c r="CG1342" s="2"/>
      <c r="CQ1342" s="2"/>
      <c r="DA1342" s="2"/>
      <c r="DK1342" s="2"/>
    </row>
    <row r="1343" spans="3:115" s="80" customFormat="1" x14ac:dyDescent="0.15">
      <c r="C1343" s="81"/>
      <c r="G1343" s="82"/>
      <c r="H1343" s="161"/>
      <c r="Q1343" s="2"/>
      <c r="BC1343" s="2"/>
      <c r="BM1343" s="2"/>
      <c r="BW1343" s="2"/>
      <c r="CG1343" s="2"/>
      <c r="CQ1343" s="2"/>
      <c r="DA1343" s="2"/>
      <c r="DK1343" s="2"/>
    </row>
    <row r="1344" spans="3:115" s="80" customFormat="1" x14ac:dyDescent="0.15">
      <c r="C1344" s="81"/>
      <c r="G1344" s="82"/>
      <c r="H1344" s="161"/>
      <c r="Q1344" s="2"/>
      <c r="BC1344" s="2"/>
      <c r="BM1344" s="2"/>
      <c r="BW1344" s="2"/>
      <c r="CG1344" s="2"/>
      <c r="CQ1344" s="2"/>
      <c r="DA1344" s="2"/>
      <c r="DK1344" s="2"/>
    </row>
    <row r="1345" spans="3:115" s="80" customFormat="1" x14ac:dyDescent="0.15">
      <c r="C1345" s="81"/>
      <c r="G1345" s="82"/>
      <c r="H1345" s="161"/>
      <c r="Q1345" s="2"/>
      <c r="BC1345" s="2"/>
      <c r="BM1345" s="2"/>
      <c r="BW1345" s="2"/>
      <c r="CG1345" s="2"/>
      <c r="CQ1345" s="2"/>
      <c r="DA1345" s="2"/>
      <c r="DK1345" s="2"/>
    </row>
    <row r="1346" spans="3:115" s="80" customFormat="1" x14ac:dyDescent="0.15">
      <c r="C1346" s="81"/>
      <c r="G1346" s="82"/>
      <c r="H1346" s="161"/>
      <c r="Q1346" s="2"/>
      <c r="BC1346" s="2"/>
      <c r="BM1346" s="2"/>
      <c r="BW1346" s="2"/>
      <c r="CG1346" s="2"/>
      <c r="CQ1346" s="2"/>
      <c r="DA1346" s="2"/>
      <c r="DK1346" s="2"/>
    </row>
    <row r="1347" spans="3:115" s="80" customFormat="1" x14ac:dyDescent="0.15">
      <c r="C1347" s="81"/>
      <c r="G1347" s="82"/>
      <c r="H1347" s="161"/>
      <c r="Q1347" s="2"/>
      <c r="BC1347" s="2"/>
      <c r="BM1347" s="2"/>
      <c r="BW1347" s="2"/>
      <c r="CG1347" s="2"/>
      <c r="CQ1347" s="2"/>
      <c r="DA1347" s="2"/>
      <c r="DK1347" s="2"/>
    </row>
    <row r="1348" spans="3:115" s="80" customFormat="1" x14ac:dyDescent="0.15">
      <c r="C1348" s="81"/>
      <c r="G1348" s="82"/>
      <c r="H1348" s="161"/>
      <c r="Q1348" s="2"/>
      <c r="BC1348" s="2"/>
      <c r="BM1348" s="2"/>
      <c r="BW1348" s="2"/>
      <c r="CG1348" s="2"/>
      <c r="CQ1348" s="2"/>
      <c r="DA1348" s="2"/>
      <c r="DK1348" s="2"/>
    </row>
    <row r="1349" spans="3:115" s="80" customFormat="1" x14ac:dyDescent="0.15">
      <c r="C1349" s="81"/>
      <c r="G1349" s="82"/>
      <c r="H1349" s="161"/>
      <c r="Q1349" s="2"/>
      <c r="BC1349" s="2"/>
      <c r="BM1349" s="2"/>
      <c r="BW1349" s="2"/>
      <c r="CG1349" s="2"/>
      <c r="CQ1349" s="2"/>
      <c r="DA1349" s="2"/>
      <c r="DK1349" s="2"/>
    </row>
    <row r="1350" spans="3:115" s="80" customFormat="1" x14ac:dyDescent="0.15">
      <c r="C1350" s="81"/>
      <c r="G1350" s="82"/>
      <c r="H1350" s="161"/>
      <c r="Q1350" s="2"/>
      <c r="BC1350" s="2"/>
      <c r="BM1350" s="2"/>
      <c r="BW1350" s="2"/>
      <c r="CG1350" s="2"/>
      <c r="CQ1350" s="2"/>
      <c r="DA1350" s="2"/>
      <c r="DK1350" s="2"/>
    </row>
    <row r="1351" spans="3:115" s="80" customFormat="1" x14ac:dyDescent="0.15">
      <c r="C1351" s="81"/>
      <c r="G1351" s="82"/>
      <c r="H1351" s="161"/>
      <c r="Q1351" s="2"/>
      <c r="BC1351" s="2"/>
      <c r="BM1351" s="2"/>
      <c r="BW1351" s="2"/>
      <c r="CG1351" s="2"/>
      <c r="CQ1351" s="2"/>
      <c r="DA1351" s="2"/>
      <c r="DK1351" s="2"/>
    </row>
    <row r="1352" spans="3:115" s="80" customFormat="1" x14ac:dyDescent="0.15">
      <c r="C1352" s="81"/>
      <c r="G1352" s="82"/>
      <c r="H1352" s="161"/>
      <c r="Q1352" s="2"/>
      <c r="BC1352" s="2"/>
      <c r="BM1352" s="2"/>
      <c r="BW1352" s="2"/>
      <c r="CG1352" s="2"/>
      <c r="CQ1352" s="2"/>
      <c r="DA1352" s="2"/>
      <c r="DK1352" s="2"/>
    </row>
    <row r="1353" spans="3:115" s="80" customFormat="1" x14ac:dyDescent="0.15">
      <c r="C1353" s="81"/>
      <c r="G1353" s="82"/>
      <c r="H1353" s="161"/>
      <c r="Q1353" s="2"/>
      <c r="BC1353" s="2"/>
      <c r="BM1353" s="2"/>
      <c r="BW1353" s="2"/>
      <c r="CG1353" s="2"/>
      <c r="CQ1353" s="2"/>
      <c r="DA1353" s="2"/>
      <c r="DK1353" s="2"/>
    </row>
    <row r="1354" spans="3:115" s="80" customFormat="1" x14ac:dyDescent="0.15">
      <c r="C1354" s="81"/>
      <c r="G1354" s="82"/>
      <c r="H1354" s="161"/>
      <c r="Q1354" s="2"/>
      <c r="BC1354" s="2"/>
      <c r="BM1354" s="2"/>
      <c r="BW1354" s="2"/>
      <c r="CG1354" s="2"/>
      <c r="CQ1354" s="2"/>
      <c r="DA1354" s="2"/>
      <c r="DK1354" s="2"/>
    </row>
    <row r="1355" spans="3:115" s="80" customFormat="1" x14ac:dyDescent="0.15">
      <c r="C1355" s="81"/>
      <c r="G1355" s="82"/>
      <c r="H1355" s="161"/>
      <c r="Q1355" s="2"/>
      <c r="BC1355" s="2"/>
      <c r="BM1355" s="2"/>
      <c r="BW1355" s="2"/>
      <c r="CG1355" s="2"/>
      <c r="CQ1355" s="2"/>
      <c r="DA1355" s="2"/>
      <c r="DK1355" s="2"/>
    </row>
    <row r="1356" spans="3:115" s="80" customFormat="1" x14ac:dyDescent="0.15">
      <c r="C1356" s="81"/>
      <c r="G1356" s="82"/>
      <c r="H1356" s="161"/>
      <c r="Q1356" s="2"/>
      <c r="BC1356" s="2"/>
      <c r="BM1356" s="2"/>
      <c r="BW1356" s="2"/>
      <c r="CG1356" s="2"/>
      <c r="CQ1356" s="2"/>
      <c r="DA1356" s="2"/>
      <c r="DK1356" s="2"/>
    </row>
    <row r="1357" spans="3:115" s="80" customFormat="1" x14ac:dyDescent="0.15">
      <c r="C1357" s="81"/>
      <c r="G1357" s="82"/>
      <c r="H1357" s="161"/>
      <c r="Q1357" s="2"/>
      <c r="BC1357" s="2"/>
      <c r="BM1357" s="2"/>
      <c r="BW1357" s="2"/>
      <c r="CG1357" s="2"/>
      <c r="CQ1357" s="2"/>
      <c r="DA1357" s="2"/>
      <c r="DK1357" s="2"/>
    </row>
    <row r="1358" spans="3:115" s="80" customFormat="1" x14ac:dyDescent="0.15">
      <c r="C1358" s="81"/>
      <c r="G1358" s="82"/>
      <c r="H1358" s="161"/>
      <c r="Q1358" s="2"/>
      <c r="BC1358" s="2"/>
      <c r="BM1358" s="2"/>
      <c r="BW1358" s="2"/>
      <c r="CG1358" s="2"/>
      <c r="CQ1358" s="2"/>
      <c r="DA1358" s="2"/>
      <c r="DK1358" s="2"/>
    </row>
    <row r="1359" spans="3:115" s="80" customFormat="1" x14ac:dyDescent="0.15">
      <c r="C1359" s="81"/>
      <c r="G1359" s="82"/>
      <c r="H1359" s="161"/>
      <c r="Q1359" s="2"/>
      <c r="BC1359" s="2"/>
      <c r="BM1359" s="2"/>
      <c r="BW1359" s="2"/>
      <c r="CG1359" s="2"/>
      <c r="CQ1359" s="2"/>
      <c r="DA1359" s="2"/>
      <c r="DK1359" s="2"/>
    </row>
    <row r="1360" spans="3:115" s="80" customFormat="1" x14ac:dyDescent="0.15">
      <c r="C1360" s="81"/>
      <c r="G1360" s="82"/>
      <c r="H1360" s="161"/>
      <c r="Q1360" s="2"/>
      <c r="BC1360" s="2"/>
      <c r="BM1360" s="2"/>
      <c r="BW1360" s="2"/>
      <c r="CG1360" s="2"/>
      <c r="CQ1360" s="2"/>
      <c r="DA1360" s="2"/>
      <c r="DK1360" s="2"/>
    </row>
    <row r="1361" spans="3:115" s="80" customFormat="1" x14ac:dyDescent="0.15">
      <c r="C1361" s="81"/>
      <c r="G1361" s="82"/>
      <c r="H1361" s="161"/>
      <c r="Q1361" s="2"/>
      <c r="BC1361" s="2"/>
      <c r="BM1361" s="2"/>
      <c r="BW1361" s="2"/>
      <c r="CG1361" s="2"/>
      <c r="CQ1361" s="2"/>
      <c r="DA1361" s="2"/>
      <c r="DK1361" s="2"/>
    </row>
    <row r="1362" spans="3:115" s="80" customFormat="1" x14ac:dyDescent="0.15">
      <c r="C1362" s="81"/>
      <c r="G1362" s="82"/>
      <c r="H1362" s="161"/>
      <c r="Q1362" s="2"/>
      <c r="BC1362" s="2"/>
      <c r="BM1362" s="2"/>
      <c r="BW1362" s="2"/>
      <c r="CG1362" s="2"/>
      <c r="CQ1362" s="2"/>
      <c r="DA1362" s="2"/>
      <c r="DK1362" s="2"/>
    </row>
    <row r="1363" spans="3:115" s="80" customFormat="1" x14ac:dyDescent="0.15">
      <c r="C1363" s="81"/>
      <c r="G1363" s="82"/>
      <c r="H1363" s="161"/>
      <c r="Q1363" s="2"/>
      <c r="BC1363" s="2"/>
      <c r="BM1363" s="2"/>
      <c r="BW1363" s="2"/>
      <c r="CG1363" s="2"/>
      <c r="CQ1363" s="2"/>
      <c r="DA1363" s="2"/>
      <c r="DK1363" s="2"/>
    </row>
    <row r="1364" spans="3:115" s="80" customFormat="1" x14ac:dyDescent="0.15">
      <c r="C1364" s="81"/>
      <c r="G1364" s="82"/>
      <c r="H1364" s="161"/>
      <c r="Q1364" s="2"/>
      <c r="BC1364" s="2"/>
      <c r="BM1364" s="2"/>
      <c r="BW1364" s="2"/>
      <c r="CG1364" s="2"/>
      <c r="CQ1364" s="2"/>
      <c r="DA1364" s="2"/>
      <c r="DK1364" s="2"/>
    </row>
    <row r="1365" spans="3:115" s="80" customFormat="1" x14ac:dyDescent="0.15">
      <c r="C1365" s="81"/>
      <c r="G1365" s="82"/>
      <c r="H1365" s="161"/>
      <c r="Q1365" s="2"/>
      <c r="BC1365" s="2"/>
      <c r="BM1365" s="2"/>
      <c r="BW1365" s="2"/>
      <c r="CG1365" s="2"/>
      <c r="CQ1365" s="2"/>
      <c r="DA1365" s="2"/>
      <c r="DK1365" s="2"/>
    </row>
    <row r="1366" spans="3:115" s="80" customFormat="1" x14ac:dyDescent="0.15">
      <c r="C1366" s="81"/>
      <c r="G1366" s="82"/>
      <c r="H1366" s="161"/>
      <c r="Q1366" s="2"/>
      <c r="BC1366" s="2"/>
      <c r="BM1366" s="2"/>
      <c r="BW1366" s="2"/>
      <c r="CG1366" s="2"/>
      <c r="CQ1366" s="2"/>
      <c r="DA1366" s="2"/>
      <c r="DK1366" s="2"/>
    </row>
    <row r="1367" spans="3:115" s="80" customFormat="1" x14ac:dyDescent="0.15">
      <c r="C1367" s="81"/>
      <c r="G1367" s="82"/>
      <c r="H1367" s="161"/>
      <c r="Q1367" s="2"/>
      <c r="BC1367" s="2"/>
      <c r="BM1367" s="2"/>
      <c r="BW1367" s="2"/>
      <c r="CG1367" s="2"/>
      <c r="CQ1367" s="2"/>
      <c r="DA1367" s="2"/>
      <c r="DK1367" s="2"/>
    </row>
    <row r="1368" spans="3:115" s="80" customFormat="1" x14ac:dyDescent="0.15">
      <c r="C1368" s="81"/>
      <c r="G1368" s="82"/>
      <c r="H1368" s="161"/>
      <c r="Q1368" s="2"/>
      <c r="BC1368" s="2"/>
      <c r="BM1368" s="2"/>
      <c r="BW1368" s="2"/>
      <c r="CG1368" s="2"/>
      <c r="CQ1368" s="2"/>
      <c r="DA1368" s="2"/>
      <c r="DK1368" s="2"/>
    </row>
    <row r="1369" spans="3:115" s="80" customFormat="1" x14ac:dyDescent="0.15">
      <c r="C1369" s="81"/>
      <c r="G1369" s="82"/>
      <c r="H1369" s="161"/>
      <c r="Q1369" s="2"/>
      <c r="BC1369" s="2"/>
      <c r="BM1369" s="2"/>
      <c r="BW1369" s="2"/>
      <c r="CG1369" s="2"/>
      <c r="CQ1369" s="2"/>
      <c r="DA1369" s="2"/>
      <c r="DK1369" s="2"/>
    </row>
    <row r="1370" spans="3:115" s="80" customFormat="1" x14ac:dyDescent="0.15">
      <c r="C1370" s="81"/>
      <c r="G1370" s="82"/>
      <c r="H1370" s="161"/>
      <c r="Q1370" s="2"/>
      <c r="BC1370" s="2"/>
      <c r="BM1370" s="2"/>
      <c r="BW1370" s="2"/>
      <c r="CG1370" s="2"/>
      <c r="CQ1370" s="2"/>
      <c r="DA1370" s="2"/>
      <c r="DK1370" s="2"/>
    </row>
    <row r="1371" spans="3:115" s="80" customFormat="1" x14ac:dyDescent="0.15">
      <c r="C1371" s="81"/>
      <c r="G1371" s="82"/>
      <c r="H1371" s="161"/>
      <c r="Q1371" s="2"/>
      <c r="BC1371" s="2"/>
      <c r="BM1371" s="2"/>
      <c r="BW1371" s="2"/>
      <c r="CG1371" s="2"/>
      <c r="CQ1371" s="2"/>
      <c r="DA1371" s="2"/>
      <c r="DK1371" s="2"/>
    </row>
    <row r="1372" spans="3:115" s="80" customFormat="1" x14ac:dyDescent="0.15">
      <c r="C1372" s="81"/>
      <c r="G1372" s="82"/>
      <c r="H1372" s="161"/>
      <c r="Q1372" s="2"/>
      <c r="BC1372" s="2"/>
      <c r="BM1372" s="2"/>
      <c r="BW1372" s="2"/>
      <c r="CG1372" s="2"/>
      <c r="CQ1372" s="2"/>
      <c r="DA1372" s="2"/>
      <c r="DK1372" s="2"/>
    </row>
    <row r="1373" spans="3:115" s="80" customFormat="1" x14ac:dyDescent="0.15">
      <c r="C1373" s="81"/>
      <c r="G1373" s="82"/>
      <c r="H1373" s="161"/>
      <c r="Q1373" s="2"/>
      <c r="BC1373" s="2"/>
      <c r="BM1373" s="2"/>
      <c r="BW1373" s="2"/>
      <c r="CG1373" s="2"/>
      <c r="CQ1373" s="2"/>
      <c r="DA1373" s="2"/>
      <c r="DK1373" s="2"/>
    </row>
    <row r="1374" spans="3:115" s="80" customFormat="1" x14ac:dyDescent="0.15">
      <c r="C1374" s="81"/>
      <c r="G1374" s="82"/>
      <c r="H1374" s="161"/>
      <c r="Q1374" s="2"/>
      <c r="BC1374" s="2"/>
      <c r="BM1374" s="2"/>
      <c r="BW1374" s="2"/>
      <c r="CG1374" s="2"/>
      <c r="CQ1374" s="2"/>
      <c r="DA1374" s="2"/>
      <c r="DK1374" s="2"/>
    </row>
    <row r="1375" spans="3:115" s="80" customFormat="1" x14ac:dyDescent="0.15">
      <c r="C1375" s="81"/>
      <c r="G1375" s="82"/>
      <c r="H1375" s="161"/>
      <c r="Q1375" s="2"/>
      <c r="BC1375" s="2"/>
      <c r="BM1375" s="2"/>
      <c r="BW1375" s="2"/>
      <c r="CG1375" s="2"/>
      <c r="CQ1375" s="2"/>
      <c r="DA1375" s="2"/>
      <c r="DK1375" s="2"/>
    </row>
    <row r="1376" spans="3:115" s="80" customFormat="1" x14ac:dyDescent="0.15">
      <c r="C1376" s="81"/>
      <c r="G1376" s="82"/>
      <c r="H1376" s="161"/>
      <c r="Q1376" s="2"/>
      <c r="BC1376" s="2"/>
      <c r="BM1376" s="2"/>
      <c r="BW1376" s="2"/>
      <c r="CG1376" s="2"/>
      <c r="CQ1376" s="2"/>
      <c r="DA1376" s="2"/>
      <c r="DK1376" s="2"/>
    </row>
    <row r="1377" spans="3:115" s="80" customFormat="1" x14ac:dyDescent="0.15">
      <c r="C1377" s="81"/>
      <c r="G1377" s="82"/>
      <c r="H1377" s="161"/>
      <c r="Q1377" s="2"/>
      <c r="BC1377" s="2"/>
      <c r="BM1377" s="2"/>
      <c r="BW1377" s="2"/>
      <c r="CG1377" s="2"/>
      <c r="CQ1377" s="2"/>
      <c r="DA1377" s="2"/>
      <c r="DK1377" s="2"/>
    </row>
    <row r="1378" spans="3:115" s="80" customFormat="1" x14ac:dyDescent="0.15">
      <c r="C1378" s="81"/>
      <c r="G1378" s="82"/>
      <c r="H1378" s="161"/>
      <c r="Q1378" s="2"/>
      <c r="BC1378" s="2"/>
      <c r="BM1378" s="2"/>
      <c r="BW1378" s="2"/>
      <c r="CG1378" s="2"/>
      <c r="CQ1378" s="2"/>
      <c r="DA1378" s="2"/>
      <c r="DK1378" s="2"/>
    </row>
    <row r="1379" spans="3:115" s="80" customFormat="1" x14ac:dyDescent="0.15">
      <c r="C1379" s="81"/>
      <c r="G1379" s="82"/>
      <c r="H1379" s="161"/>
      <c r="Q1379" s="2"/>
      <c r="BC1379" s="2"/>
      <c r="BM1379" s="2"/>
      <c r="BW1379" s="2"/>
      <c r="CG1379" s="2"/>
      <c r="CQ1379" s="2"/>
      <c r="DA1379" s="2"/>
      <c r="DK1379" s="2"/>
    </row>
    <row r="1380" spans="3:115" s="80" customFormat="1" x14ac:dyDescent="0.15">
      <c r="C1380" s="81"/>
      <c r="G1380" s="82"/>
      <c r="H1380" s="161"/>
      <c r="Q1380" s="2"/>
      <c r="BC1380" s="2"/>
      <c r="BM1380" s="2"/>
      <c r="BW1380" s="2"/>
      <c r="CG1380" s="2"/>
      <c r="CQ1380" s="2"/>
      <c r="DA1380" s="2"/>
      <c r="DK1380" s="2"/>
    </row>
    <row r="1381" spans="3:115" s="80" customFormat="1" x14ac:dyDescent="0.15">
      <c r="C1381" s="81"/>
      <c r="G1381" s="82"/>
      <c r="H1381" s="161"/>
      <c r="Q1381" s="2"/>
      <c r="BC1381" s="2"/>
      <c r="BM1381" s="2"/>
      <c r="BW1381" s="2"/>
      <c r="CG1381" s="2"/>
      <c r="CQ1381" s="2"/>
      <c r="DA1381" s="2"/>
      <c r="DK1381" s="2"/>
    </row>
    <row r="1382" spans="3:115" s="80" customFormat="1" x14ac:dyDescent="0.15">
      <c r="C1382" s="81"/>
      <c r="G1382" s="82"/>
      <c r="H1382" s="161"/>
      <c r="Q1382" s="2"/>
      <c r="BC1382" s="2"/>
      <c r="BM1382" s="2"/>
      <c r="BW1382" s="2"/>
      <c r="CG1382" s="2"/>
      <c r="CQ1382" s="2"/>
      <c r="DA1382" s="2"/>
      <c r="DK1382" s="2"/>
    </row>
    <row r="1383" spans="3:115" s="80" customFormat="1" x14ac:dyDescent="0.15">
      <c r="C1383" s="81"/>
      <c r="G1383" s="82"/>
      <c r="H1383" s="161"/>
      <c r="Q1383" s="2"/>
      <c r="BC1383" s="2"/>
      <c r="BM1383" s="2"/>
      <c r="BW1383" s="2"/>
      <c r="CG1383" s="2"/>
      <c r="CQ1383" s="2"/>
      <c r="DA1383" s="2"/>
      <c r="DK1383" s="2"/>
    </row>
    <row r="1384" spans="3:115" s="80" customFormat="1" x14ac:dyDescent="0.15">
      <c r="C1384" s="81"/>
      <c r="G1384" s="82"/>
      <c r="H1384" s="161"/>
      <c r="Q1384" s="2"/>
      <c r="BC1384" s="2"/>
      <c r="BM1384" s="2"/>
      <c r="BW1384" s="2"/>
      <c r="CG1384" s="2"/>
      <c r="CQ1384" s="2"/>
      <c r="DA1384" s="2"/>
      <c r="DK1384" s="2"/>
    </row>
    <row r="1385" spans="3:115" s="80" customFormat="1" x14ac:dyDescent="0.15">
      <c r="C1385" s="81"/>
      <c r="G1385" s="82"/>
      <c r="H1385" s="161"/>
      <c r="Q1385" s="2"/>
      <c r="BC1385" s="2"/>
      <c r="BM1385" s="2"/>
      <c r="BW1385" s="2"/>
      <c r="CG1385" s="2"/>
      <c r="CQ1385" s="2"/>
      <c r="DA1385" s="2"/>
      <c r="DK1385" s="2"/>
    </row>
    <row r="1386" spans="3:115" s="80" customFormat="1" x14ac:dyDescent="0.15">
      <c r="C1386" s="81"/>
      <c r="G1386" s="82"/>
      <c r="H1386" s="161"/>
      <c r="Q1386" s="2"/>
      <c r="BC1386" s="2"/>
      <c r="BM1386" s="2"/>
      <c r="BW1386" s="2"/>
      <c r="CG1386" s="2"/>
      <c r="CQ1386" s="2"/>
      <c r="DA1386" s="2"/>
      <c r="DK1386" s="2"/>
    </row>
    <row r="1387" spans="3:115" s="80" customFormat="1" x14ac:dyDescent="0.15">
      <c r="C1387" s="81"/>
      <c r="G1387" s="82"/>
      <c r="H1387" s="161"/>
      <c r="Q1387" s="2"/>
      <c r="BC1387" s="2"/>
      <c r="BM1387" s="2"/>
      <c r="BW1387" s="2"/>
      <c r="CG1387" s="2"/>
      <c r="CQ1387" s="2"/>
      <c r="DA1387" s="2"/>
      <c r="DK1387" s="2"/>
    </row>
    <row r="1388" spans="3:115" s="80" customFormat="1" x14ac:dyDescent="0.15">
      <c r="C1388" s="81"/>
      <c r="G1388" s="82"/>
      <c r="H1388" s="161"/>
      <c r="Q1388" s="2"/>
      <c r="BC1388" s="2"/>
      <c r="BM1388" s="2"/>
      <c r="BW1388" s="2"/>
      <c r="CG1388" s="2"/>
      <c r="CQ1388" s="2"/>
      <c r="DA1388" s="2"/>
      <c r="DK1388" s="2"/>
    </row>
    <row r="1389" spans="3:115" s="80" customFormat="1" x14ac:dyDescent="0.15">
      <c r="C1389" s="81"/>
      <c r="G1389" s="82"/>
      <c r="H1389" s="161"/>
      <c r="Q1389" s="2"/>
      <c r="BC1389" s="2"/>
      <c r="BM1389" s="2"/>
      <c r="BW1389" s="2"/>
      <c r="CG1389" s="2"/>
      <c r="CQ1389" s="2"/>
      <c r="DA1389" s="2"/>
      <c r="DK1389" s="2"/>
    </row>
    <row r="1390" spans="3:115" s="80" customFormat="1" x14ac:dyDescent="0.15">
      <c r="C1390" s="81"/>
      <c r="G1390" s="82"/>
      <c r="H1390" s="161"/>
      <c r="Q1390" s="2"/>
      <c r="BC1390" s="2"/>
      <c r="BM1390" s="2"/>
      <c r="BW1390" s="2"/>
      <c r="CG1390" s="2"/>
      <c r="CQ1390" s="2"/>
      <c r="DA1390" s="2"/>
      <c r="DK1390" s="2"/>
    </row>
    <row r="1391" spans="3:115" s="80" customFormat="1" x14ac:dyDescent="0.15">
      <c r="C1391" s="81"/>
      <c r="G1391" s="82"/>
      <c r="H1391" s="161"/>
      <c r="Q1391" s="2"/>
      <c r="BC1391" s="2"/>
      <c r="BM1391" s="2"/>
      <c r="BW1391" s="2"/>
      <c r="CG1391" s="2"/>
      <c r="CQ1391" s="2"/>
      <c r="DA1391" s="2"/>
      <c r="DK1391" s="2"/>
    </row>
    <row r="1392" spans="3:115" s="80" customFormat="1" x14ac:dyDescent="0.15">
      <c r="C1392" s="81"/>
      <c r="G1392" s="82"/>
      <c r="H1392" s="161"/>
      <c r="Q1392" s="2"/>
      <c r="BC1392" s="2"/>
      <c r="BM1392" s="2"/>
      <c r="BW1392" s="2"/>
      <c r="CG1392" s="2"/>
      <c r="CQ1392" s="2"/>
      <c r="DA1392" s="2"/>
      <c r="DK1392" s="2"/>
    </row>
    <row r="1393" spans="3:115" s="80" customFormat="1" x14ac:dyDescent="0.15">
      <c r="C1393" s="81"/>
      <c r="G1393" s="82"/>
      <c r="H1393" s="161"/>
      <c r="Q1393" s="2"/>
      <c r="BC1393" s="2"/>
      <c r="BM1393" s="2"/>
      <c r="BW1393" s="2"/>
      <c r="CG1393" s="2"/>
      <c r="CQ1393" s="2"/>
      <c r="DA1393" s="2"/>
      <c r="DK1393" s="2"/>
    </row>
    <row r="1394" spans="3:115" s="80" customFormat="1" x14ac:dyDescent="0.15">
      <c r="C1394" s="81"/>
      <c r="G1394" s="82"/>
      <c r="H1394" s="161"/>
      <c r="Q1394" s="2"/>
      <c r="BC1394" s="2"/>
      <c r="BM1394" s="2"/>
      <c r="BW1394" s="2"/>
      <c r="CG1394" s="2"/>
      <c r="CQ1394" s="2"/>
      <c r="DA1394" s="2"/>
      <c r="DK1394" s="2"/>
    </row>
    <row r="1395" spans="3:115" s="80" customFormat="1" x14ac:dyDescent="0.15">
      <c r="C1395" s="81"/>
      <c r="G1395" s="82"/>
      <c r="H1395" s="161"/>
      <c r="Q1395" s="2"/>
      <c r="BC1395" s="2"/>
      <c r="BM1395" s="2"/>
      <c r="BW1395" s="2"/>
      <c r="CG1395" s="2"/>
      <c r="CQ1395" s="2"/>
      <c r="DA1395" s="2"/>
      <c r="DK1395" s="2"/>
    </row>
    <row r="1396" spans="3:115" s="80" customFormat="1" x14ac:dyDescent="0.15">
      <c r="C1396" s="81"/>
      <c r="G1396" s="82"/>
      <c r="H1396" s="161"/>
      <c r="Q1396" s="2"/>
      <c r="BC1396" s="2"/>
      <c r="BM1396" s="2"/>
      <c r="BW1396" s="2"/>
      <c r="CG1396" s="2"/>
      <c r="CQ1396" s="2"/>
      <c r="DA1396" s="2"/>
      <c r="DK1396" s="2"/>
    </row>
    <row r="1397" spans="3:115" s="80" customFormat="1" x14ac:dyDescent="0.15">
      <c r="C1397" s="81"/>
      <c r="G1397" s="82"/>
      <c r="H1397" s="161"/>
      <c r="Q1397" s="2"/>
      <c r="BC1397" s="2"/>
      <c r="BM1397" s="2"/>
      <c r="BW1397" s="2"/>
      <c r="CG1397" s="2"/>
      <c r="CQ1397" s="2"/>
      <c r="DA1397" s="2"/>
      <c r="DK1397" s="2"/>
    </row>
    <row r="1398" spans="3:115" s="80" customFormat="1" x14ac:dyDescent="0.15">
      <c r="C1398" s="81"/>
      <c r="G1398" s="82"/>
      <c r="H1398" s="161"/>
      <c r="Q1398" s="2"/>
      <c r="BC1398" s="2"/>
      <c r="BM1398" s="2"/>
      <c r="BW1398" s="2"/>
      <c r="CG1398" s="2"/>
      <c r="CQ1398" s="2"/>
      <c r="DA1398" s="2"/>
      <c r="DK1398" s="2"/>
    </row>
    <row r="1399" spans="3:115" s="80" customFormat="1" x14ac:dyDescent="0.15">
      <c r="C1399" s="81"/>
      <c r="G1399" s="82"/>
      <c r="H1399" s="161"/>
      <c r="Q1399" s="2"/>
      <c r="BC1399" s="2"/>
      <c r="BM1399" s="2"/>
      <c r="BW1399" s="2"/>
      <c r="CG1399" s="2"/>
      <c r="CQ1399" s="2"/>
      <c r="DA1399" s="2"/>
      <c r="DK1399" s="2"/>
    </row>
    <row r="1400" spans="3:115" s="80" customFormat="1" x14ac:dyDescent="0.15">
      <c r="C1400" s="81"/>
      <c r="G1400" s="82"/>
      <c r="H1400" s="161"/>
      <c r="Q1400" s="2"/>
      <c r="BC1400" s="2"/>
      <c r="BM1400" s="2"/>
      <c r="BW1400" s="2"/>
      <c r="CG1400" s="2"/>
      <c r="CQ1400" s="2"/>
      <c r="DA1400" s="2"/>
      <c r="DK1400" s="2"/>
    </row>
    <row r="1401" spans="3:115" s="80" customFormat="1" x14ac:dyDescent="0.15">
      <c r="C1401" s="81"/>
      <c r="G1401" s="82"/>
      <c r="H1401" s="161"/>
      <c r="Q1401" s="2"/>
      <c r="BC1401" s="2"/>
      <c r="BM1401" s="2"/>
      <c r="BW1401" s="2"/>
      <c r="CG1401" s="2"/>
      <c r="CQ1401" s="2"/>
      <c r="DA1401" s="2"/>
      <c r="DK1401" s="2"/>
    </row>
    <row r="1402" spans="3:115" s="80" customFormat="1" x14ac:dyDescent="0.15">
      <c r="C1402" s="81"/>
      <c r="G1402" s="82"/>
      <c r="H1402" s="161"/>
      <c r="Q1402" s="2"/>
      <c r="BC1402" s="2"/>
      <c r="BM1402" s="2"/>
      <c r="BW1402" s="2"/>
      <c r="CG1402" s="2"/>
      <c r="CQ1402" s="2"/>
      <c r="DA1402" s="2"/>
      <c r="DK1402" s="2"/>
    </row>
    <row r="1403" spans="3:115" s="80" customFormat="1" x14ac:dyDescent="0.15">
      <c r="C1403" s="81"/>
      <c r="G1403" s="82"/>
      <c r="H1403" s="161"/>
      <c r="Q1403" s="2"/>
      <c r="BC1403" s="2"/>
      <c r="BM1403" s="2"/>
      <c r="BW1403" s="2"/>
      <c r="CG1403" s="2"/>
      <c r="CQ1403" s="2"/>
      <c r="DA1403" s="2"/>
      <c r="DK1403" s="2"/>
    </row>
    <row r="1404" spans="3:115" s="80" customFormat="1" x14ac:dyDescent="0.15">
      <c r="C1404" s="81"/>
      <c r="G1404" s="82"/>
      <c r="H1404" s="161"/>
      <c r="Q1404" s="2"/>
      <c r="BC1404" s="2"/>
      <c r="BM1404" s="2"/>
      <c r="BW1404" s="2"/>
      <c r="CG1404" s="2"/>
      <c r="CQ1404" s="2"/>
      <c r="DA1404" s="2"/>
      <c r="DK1404" s="2"/>
    </row>
    <row r="1405" spans="3:115" s="80" customFormat="1" x14ac:dyDescent="0.15">
      <c r="C1405" s="81"/>
      <c r="G1405" s="82"/>
      <c r="H1405" s="161"/>
      <c r="Q1405" s="2"/>
      <c r="BC1405" s="2"/>
      <c r="BM1405" s="2"/>
      <c r="BW1405" s="2"/>
      <c r="CG1405" s="2"/>
      <c r="CQ1405" s="2"/>
      <c r="DA1405" s="2"/>
      <c r="DK1405" s="2"/>
    </row>
    <row r="1406" spans="3:115" s="80" customFormat="1" x14ac:dyDescent="0.15">
      <c r="C1406" s="81"/>
      <c r="G1406" s="82"/>
      <c r="H1406" s="161"/>
      <c r="Q1406" s="2"/>
      <c r="BC1406" s="2"/>
      <c r="BM1406" s="2"/>
      <c r="BW1406" s="2"/>
      <c r="CG1406" s="2"/>
      <c r="CQ1406" s="2"/>
      <c r="DA1406" s="2"/>
      <c r="DK1406" s="2"/>
    </row>
    <row r="1407" spans="3:115" s="80" customFormat="1" x14ac:dyDescent="0.15">
      <c r="C1407" s="81"/>
      <c r="G1407" s="82"/>
      <c r="H1407" s="161"/>
      <c r="Q1407" s="2"/>
      <c r="BC1407" s="2"/>
      <c r="BM1407" s="2"/>
      <c r="BW1407" s="2"/>
      <c r="CG1407" s="2"/>
      <c r="CQ1407" s="2"/>
      <c r="DA1407" s="2"/>
      <c r="DK1407" s="2"/>
    </row>
    <row r="1408" spans="3:115" s="80" customFormat="1" x14ac:dyDescent="0.15">
      <c r="C1408" s="81"/>
      <c r="G1408" s="82"/>
      <c r="H1408" s="161"/>
      <c r="Q1408" s="2"/>
      <c r="BC1408" s="2"/>
      <c r="BM1408" s="2"/>
      <c r="BW1408" s="2"/>
      <c r="CG1408" s="2"/>
      <c r="CQ1408" s="2"/>
      <c r="DA1408" s="2"/>
      <c r="DK1408" s="2"/>
    </row>
    <row r="1409" spans="3:115" s="80" customFormat="1" x14ac:dyDescent="0.15">
      <c r="C1409" s="81"/>
      <c r="G1409" s="82"/>
      <c r="H1409" s="161"/>
      <c r="Q1409" s="2"/>
      <c r="BC1409" s="2"/>
      <c r="BM1409" s="2"/>
      <c r="BW1409" s="2"/>
      <c r="CG1409" s="2"/>
      <c r="CQ1409" s="2"/>
      <c r="DA1409" s="2"/>
      <c r="DK1409" s="2"/>
    </row>
    <row r="1410" spans="3:115" s="80" customFormat="1" x14ac:dyDescent="0.15">
      <c r="C1410" s="81"/>
      <c r="G1410" s="82"/>
      <c r="H1410" s="161"/>
      <c r="Q1410" s="2"/>
      <c r="BC1410" s="2"/>
      <c r="BM1410" s="2"/>
      <c r="BW1410" s="2"/>
      <c r="CG1410" s="2"/>
      <c r="CQ1410" s="2"/>
      <c r="DA1410" s="2"/>
      <c r="DK1410" s="2"/>
    </row>
    <row r="1411" spans="3:115" s="80" customFormat="1" x14ac:dyDescent="0.15">
      <c r="C1411" s="81"/>
      <c r="G1411" s="82"/>
      <c r="H1411" s="161"/>
      <c r="Q1411" s="2"/>
      <c r="BC1411" s="2"/>
      <c r="BM1411" s="2"/>
      <c r="BW1411" s="2"/>
      <c r="CG1411" s="2"/>
      <c r="CQ1411" s="2"/>
      <c r="DA1411" s="2"/>
      <c r="DK1411" s="2"/>
    </row>
    <row r="1412" spans="3:115" s="80" customFormat="1" x14ac:dyDescent="0.15">
      <c r="C1412" s="81"/>
      <c r="G1412" s="82"/>
      <c r="H1412" s="161"/>
      <c r="Q1412" s="2"/>
      <c r="BC1412" s="2"/>
      <c r="BM1412" s="2"/>
      <c r="BW1412" s="2"/>
      <c r="CG1412" s="2"/>
      <c r="CQ1412" s="2"/>
      <c r="DA1412" s="2"/>
      <c r="DK1412" s="2"/>
    </row>
    <row r="1413" spans="3:115" s="80" customFormat="1" x14ac:dyDescent="0.15">
      <c r="C1413" s="81"/>
      <c r="G1413" s="82"/>
      <c r="H1413" s="161"/>
      <c r="Q1413" s="2"/>
      <c r="BC1413" s="2"/>
      <c r="BM1413" s="2"/>
      <c r="BW1413" s="2"/>
      <c r="CG1413" s="2"/>
      <c r="CQ1413" s="2"/>
      <c r="DA1413" s="2"/>
      <c r="DK1413" s="2"/>
    </row>
    <row r="1414" spans="3:115" s="80" customFormat="1" x14ac:dyDescent="0.15">
      <c r="C1414" s="81"/>
      <c r="G1414" s="82"/>
      <c r="H1414" s="161"/>
      <c r="Q1414" s="2"/>
      <c r="BC1414" s="2"/>
      <c r="BM1414" s="2"/>
      <c r="BW1414" s="2"/>
      <c r="CG1414" s="2"/>
      <c r="CQ1414" s="2"/>
      <c r="DA1414" s="2"/>
      <c r="DK1414" s="2"/>
    </row>
    <row r="1415" spans="3:115" s="80" customFormat="1" x14ac:dyDescent="0.15">
      <c r="C1415" s="81"/>
      <c r="G1415" s="82"/>
      <c r="H1415" s="161"/>
      <c r="Q1415" s="2"/>
      <c r="BC1415" s="2"/>
      <c r="BM1415" s="2"/>
      <c r="BW1415" s="2"/>
      <c r="CG1415" s="2"/>
      <c r="CQ1415" s="2"/>
      <c r="DA1415" s="2"/>
      <c r="DK1415" s="2"/>
    </row>
    <row r="1416" spans="3:115" s="80" customFormat="1" x14ac:dyDescent="0.15">
      <c r="C1416" s="81"/>
      <c r="G1416" s="82"/>
      <c r="H1416" s="161"/>
      <c r="Q1416" s="2"/>
      <c r="BC1416" s="2"/>
      <c r="BM1416" s="2"/>
      <c r="BW1416" s="2"/>
      <c r="CG1416" s="2"/>
      <c r="CQ1416" s="2"/>
      <c r="DA1416" s="2"/>
      <c r="DK1416" s="2"/>
    </row>
    <row r="1417" spans="3:115" s="80" customFormat="1" x14ac:dyDescent="0.15">
      <c r="C1417" s="81"/>
      <c r="G1417" s="82"/>
      <c r="H1417" s="161"/>
      <c r="Q1417" s="2"/>
      <c r="BC1417" s="2"/>
      <c r="BM1417" s="2"/>
      <c r="BW1417" s="2"/>
      <c r="CG1417" s="2"/>
      <c r="CQ1417" s="2"/>
      <c r="DA1417" s="2"/>
      <c r="DK1417" s="2"/>
    </row>
    <row r="1418" spans="3:115" s="80" customFormat="1" x14ac:dyDescent="0.15">
      <c r="C1418" s="81"/>
      <c r="G1418" s="82"/>
      <c r="H1418" s="161"/>
      <c r="Q1418" s="2"/>
      <c r="BC1418" s="2"/>
      <c r="BM1418" s="2"/>
      <c r="BW1418" s="2"/>
      <c r="CG1418" s="2"/>
      <c r="CQ1418" s="2"/>
      <c r="DA1418" s="2"/>
      <c r="DK1418" s="2"/>
    </row>
    <row r="1419" spans="3:115" s="80" customFormat="1" x14ac:dyDescent="0.15">
      <c r="C1419" s="81"/>
      <c r="G1419" s="82"/>
      <c r="H1419" s="161"/>
      <c r="Q1419" s="2"/>
      <c r="BC1419" s="2"/>
      <c r="BM1419" s="2"/>
      <c r="BW1419" s="2"/>
      <c r="CG1419" s="2"/>
      <c r="CQ1419" s="2"/>
      <c r="DA1419" s="2"/>
      <c r="DK1419" s="2"/>
    </row>
    <row r="1420" spans="3:115" s="80" customFormat="1" x14ac:dyDescent="0.15">
      <c r="C1420" s="81"/>
      <c r="G1420" s="82"/>
      <c r="H1420" s="161"/>
      <c r="Q1420" s="2"/>
      <c r="BC1420" s="2"/>
      <c r="BM1420" s="2"/>
      <c r="BW1420" s="2"/>
      <c r="CG1420" s="2"/>
      <c r="CQ1420" s="2"/>
      <c r="DA1420" s="2"/>
      <c r="DK1420" s="2"/>
    </row>
    <row r="1421" spans="3:115" s="80" customFormat="1" x14ac:dyDescent="0.15">
      <c r="C1421" s="81"/>
      <c r="G1421" s="82"/>
      <c r="H1421" s="161"/>
      <c r="Q1421" s="2"/>
      <c r="BC1421" s="2"/>
      <c r="BM1421" s="2"/>
      <c r="BW1421" s="2"/>
      <c r="CG1421" s="2"/>
      <c r="CQ1421" s="2"/>
      <c r="DA1421" s="2"/>
      <c r="DK1421" s="2"/>
    </row>
    <row r="1422" spans="3:115" s="80" customFormat="1" x14ac:dyDescent="0.15">
      <c r="C1422" s="81"/>
      <c r="G1422" s="82"/>
      <c r="H1422" s="161"/>
      <c r="Q1422" s="2"/>
      <c r="BC1422" s="2"/>
      <c r="BM1422" s="2"/>
      <c r="BW1422" s="2"/>
      <c r="CG1422" s="2"/>
      <c r="CQ1422" s="2"/>
      <c r="DA1422" s="2"/>
      <c r="DK1422" s="2"/>
    </row>
    <row r="1423" spans="3:115" s="80" customFormat="1" x14ac:dyDescent="0.15">
      <c r="C1423" s="81"/>
      <c r="G1423" s="82"/>
      <c r="H1423" s="161"/>
      <c r="Q1423" s="2"/>
      <c r="BC1423" s="2"/>
      <c r="BM1423" s="2"/>
      <c r="BW1423" s="2"/>
      <c r="CG1423" s="2"/>
      <c r="CQ1423" s="2"/>
      <c r="DA1423" s="2"/>
      <c r="DK1423" s="2"/>
    </row>
    <row r="1424" spans="3:115" s="80" customFormat="1" x14ac:dyDescent="0.15">
      <c r="C1424" s="81"/>
      <c r="G1424" s="82"/>
      <c r="H1424" s="161"/>
      <c r="Q1424" s="2"/>
      <c r="BC1424" s="2"/>
      <c r="BM1424" s="2"/>
      <c r="BW1424" s="2"/>
      <c r="CG1424" s="2"/>
      <c r="CQ1424" s="2"/>
      <c r="DA1424" s="2"/>
      <c r="DK1424" s="2"/>
    </row>
    <row r="1425" spans="3:115" s="80" customFormat="1" x14ac:dyDescent="0.15">
      <c r="C1425" s="81"/>
      <c r="G1425" s="82"/>
      <c r="H1425" s="161"/>
      <c r="Q1425" s="2"/>
      <c r="BC1425" s="2"/>
      <c r="BM1425" s="2"/>
      <c r="BW1425" s="2"/>
      <c r="CG1425" s="2"/>
      <c r="CQ1425" s="2"/>
      <c r="DA1425" s="2"/>
      <c r="DK1425" s="2"/>
    </row>
    <row r="1426" spans="3:115" s="80" customFormat="1" x14ac:dyDescent="0.15">
      <c r="C1426" s="81"/>
      <c r="G1426" s="82"/>
      <c r="H1426" s="161"/>
      <c r="Q1426" s="2"/>
      <c r="BC1426" s="2"/>
      <c r="BM1426" s="2"/>
      <c r="BW1426" s="2"/>
      <c r="CG1426" s="2"/>
      <c r="CQ1426" s="2"/>
      <c r="DA1426" s="2"/>
      <c r="DK1426" s="2"/>
    </row>
    <row r="1427" spans="3:115" s="80" customFormat="1" x14ac:dyDescent="0.15">
      <c r="C1427" s="81"/>
      <c r="G1427" s="82"/>
      <c r="H1427" s="161"/>
      <c r="Q1427" s="2"/>
      <c r="BC1427" s="2"/>
      <c r="BM1427" s="2"/>
      <c r="BW1427" s="2"/>
      <c r="CG1427" s="2"/>
      <c r="CQ1427" s="2"/>
      <c r="DA1427" s="2"/>
      <c r="DK1427" s="2"/>
    </row>
    <row r="1428" spans="3:115" s="80" customFormat="1" x14ac:dyDescent="0.15">
      <c r="C1428" s="81"/>
      <c r="G1428" s="82"/>
      <c r="H1428" s="161"/>
      <c r="Q1428" s="2"/>
      <c r="BC1428" s="2"/>
      <c r="BM1428" s="2"/>
      <c r="BW1428" s="2"/>
      <c r="CG1428" s="2"/>
      <c r="CQ1428" s="2"/>
      <c r="DA1428" s="2"/>
      <c r="DK1428" s="2"/>
    </row>
    <row r="1429" spans="3:115" s="80" customFormat="1" x14ac:dyDescent="0.15">
      <c r="C1429" s="81"/>
      <c r="G1429" s="82"/>
      <c r="H1429" s="161"/>
      <c r="Q1429" s="2"/>
      <c r="BC1429" s="2"/>
      <c r="BM1429" s="2"/>
      <c r="BW1429" s="2"/>
      <c r="CG1429" s="2"/>
      <c r="CQ1429" s="2"/>
      <c r="DA1429" s="2"/>
      <c r="DK1429" s="2"/>
    </row>
    <row r="1430" spans="3:115" s="80" customFormat="1" x14ac:dyDescent="0.15">
      <c r="C1430" s="81"/>
      <c r="G1430" s="82"/>
      <c r="H1430" s="161"/>
      <c r="Q1430" s="2"/>
      <c r="BC1430" s="2"/>
      <c r="BM1430" s="2"/>
      <c r="BW1430" s="2"/>
      <c r="CG1430" s="2"/>
      <c r="CQ1430" s="2"/>
      <c r="DA1430" s="2"/>
      <c r="DK1430" s="2"/>
    </row>
    <row r="1431" spans="3:115" s="80" customFormat="1" x14ac:dyDescent="0.15">
      <c r="C1431" s="81"/>
      <c r="G1431" s="82"/>
      <c r="H1431" s="161"/>
      <c r="Q1431" s="2"/>
      <c r="BC1431" s="2"/>
      <c r="BM1431" s="2"/>
      <c r="BW1431" s="2"/>
      <c r="CG1431" s="2"/>
      <c r="CQ1431" s="2"/>
      <c r="DA1431" s="2"/>
      <c r="DK1431" s="2"/>
    </row>
    <row r="1432" spans="3:115" s="80" customFormat="1" x14ac:dyDescent="0.15">
      <c r="C1432" s="81"/>
      <c r="G1432" s="82"/>
      <c r="H1432" s="161"/>
      <c r="Q1432" s="2"/>
      <c r="BC1432" s="2"/>
      <c r="BM1432" s="2"/>
      <c r="BW1432" s="2"/>
      <c r="CG1432" s="2"/>
      <c r="CQ1432" s="2"/>
      <c r="DA1432" s="2"/>
      <c r="DK1432" s="2"/>
    </row>
    <row r="1433" spans="3:115" s="80" customFormat="1" x14ac:dyDescent="0.15">
      <c r="C1433" s="81"/>
      <c r="G1433" s="82"/>
      <c r="H1433" s="161"/>
      <c r="Q1433" s="2"/>
      <c r="BC1433" s="2"/>
      <c r="BM1433" s="2"/>
      <c r="BW1433" s="2"/>
      <c r="CG1433" s="2"/>
      <c r="CQ1433" s="2"/>
      <c r="DA1433" s="2"/>
      <c r="DK1433" s="2"/>
    </row>
    <row r="1434" spans="3:115" s="80" customFormat="1" x14ac:dyDescent="0.15">
      <c r="C1434" s="81"/>
      <c r="G1434" s="82"/>
      <c r="H1434" s="161"/>
      <c r="Q1434" s="2"/>
      <c r="BC1434" s="2"/>
      <c r="BM1434" s="2"/>
      <c r="BW1434" s="2"/>
      <c r="CG1434" s="2"/>
      <c r="CQ1434" s="2"/>
      <c r="DA1434" s="2"/>
      <c r="DK1434" s="2"/>
    </row>
    <row r="1435" spans="3:115" s="80" customFormat="1" x14ac:dyDescent="0.15">
      <c r="C1435" s="81"/>
      <c r="G1435" s="82"/>
      <c r="H1435" s="161"/>
      <c r="Q1435" s="2"/>
      <c r="BC1435" s="2"/>
      <c r="BM1435" s="2"/>
      <c r="BW1435" s="2"/>
      <c r="CG1435" s="2"/>
      <c r="CQ1435" s="2"/>
      <c r="DA1435" s="2"/>
      <c r="DK1435" s="2"/>
    </row>
    <row r="1436" spans="3:115" s="80" customFormat="1" x14ac:dyDescent="0.15">
      <c r="C1436" s="81"/>
      <c r="G1436" s="82"/>
      <c r="H1436" s="161"/>
      <c r="Q1436" s="2"/>
      <c r="BC1436" s="2"/>
      <c r="BM1436" s="2"/>
      <c r="BW1436" s="2"/>
      <c r="CG1436" s="2"/>
      <c r="CQ1436" s="2"/>
      <c r="DA1436" s="2"/>
      <c r="DK1436" s="2"/>
    </row>
    <row r="1437" spans="3:115" s="80" customFormat="1" x14ac:dyDescent="0.15">
      <c r="C1437" s="81"/>
      <c r="G1437" s="82"/>
      <c r="H1437" s="161"/>
      <c r="Q1437" s="2"/>
      <c r="BC1437" s="2"/>
      <c r="BM1437" s="2"/>
      <c r="BW1437" s="2"/>
      <c r="CG1437" s="2"/>
      <c r="CQ1437" s="2"/>
      <c r="DA1437" s="2"/>
      <c r="DK1437" s="2"/>
    </row>
    <row r="1438" spans="3:115" s="80" customFormat="1" x14ac:dyDescent="0.15">
      <c r="C1438" s="81"/>
      <c r="G1438" s="82"/>
      <c r="H1438" s="161"/>
      <c r="Q1438" s="2"/>
      <c r="BC1438" s="2"/>
      <c r="BM1438" s="2"/>
      <c r="BW1438" s="2"/>
      <c r="CG1438" s="2"/>
      <c r="CQ1438" s="2"/>
      <c r="DA1438" s="2"/>
      <c r="DK1438" s="2"/>
    </row>
    <row r="1439" spans="3:115" s="80" customFormat="1" x14ac:dyDescent="0.15">
      <c r="C1439" s="81"/>
      <c r="G1439" s="82"/>
      <c r="H1439" s="161"/>
      <c r="Q1439" s="2"/>
      <c r="BC1439" s="2"/>
      <c r="BM1439" s="2"/>
      <c r="BW1439" s="2"/>
      <c r="CG1439" s="2"/>
      <c r="CQ1439" s="2"/>
      <c r="DA1439" s="2"/>
      <c r="DK1439" s="2"/>
    </row>
    <row r="1440" spans="3:115" s="80" customFormat="1" x14ac:dyDescent="0.15">
      <c r="C1440" s="81"/>
      <c r="G1440" s="82"/>
      <c r="H1440" s="161"/>
      <c r="Q1440" s="2"/>
      <c r="BC1440" s="2"/>
      <c r="BM1440" s="2"/>
      <c r="BW1440" s="2"/>
      <c r="CG1440" s="2"/>
      <c r="CQ1440" s="2"/>
      <c r="DA1440" s="2"/>
      <c r="DK1440" s="2"/>
    </row>
    <row r="1441" spans="3:115" s="80" customFormat="1" x14ac:dyDescent="0.15">
      <c r="C1441" s="81"/>
      <c r="G1441" s="82"/>
      <c r="H1441" s="161"/>
      <c r="Q1441" s="2"/>
      <c r="BC1441" s="2"/>
      <c r="BM1441" s="2"/>
      <c r="BW1441" s="2"/>
      <c r="CG1441" s="2"/>
      <c r="CQ1441" s="2"/>
      <c r="DA1441" s="2"/>
      <c r="DK1441" s="2"/>
    </row>
    <row r="1442" spans="3:115" s="80" customFormat="1" x14ac:dyDescent="0.15">
      <c r="C1442" s="81"/>
      <c r="G1442" s="82"/>
      <c r="H1442" s="161"/>
      <c r="Q1442" s="2"/>
      <c r="BC1442" s="2"/>
      <c r="BM1442" s="2"/>
      <c r="BW1442" s="2"/>
      <c r="CG1442" s="2"/>
      <c r="CQ1442" s="2"/>
      <c r="DA1442" s="2"/>
      <c r="DK1442" s="2"/>
    </row>
    <row r="1443" spans="3:115" s="80" customFormat="1" x14ac:dyDescent="0.15">
      <c r="C1443" s="81"/>
      <c r="G1443" s="82"/>
      <c r="H1443" s="161"/>
      <c r="Q1443" s="2"/>
      <c r="BC1443" s="2"/>
      <c r="BM1443" s="2"/>
      <c r="BW1443" s="2"/>
      <c r="CG1443" s="2"/>
      <c r="CQ1443" s="2"/>
      <c r="DA1443" s="2"/>
      <c r="DK1443" s="2"/>
    </row>
    <row r="1444" spans="3:115" s="80" customFormat="1" x14ac:dyDescent="0.15">
      <c r="C1444" s="81"/>
      <c r="G1444" s="82"/>
      <c r="H1444" s="161"/>
      <c r="Q1444" s="2"/>
      <c r="BC1444" s="2"/>
      <c r="BM1444" s="2"/>
      <c r="BW1444" s="2"/>
      <c r="CG1444" s="2"/>
      <c r="CQ1444" s="2"/>
      <c r="DA1444" s="2"/>
      <c r="DK1444" s="2"/>
    </row>
    <row r="1445" spans="3:115" s="80" customFormat="1" x14ac:dyDescent="0.15">
      <c r="C1445" s="81"/>
      <c r="G1445" s="82"/>
      <c r="H1445" s="161"/>
      <c r="Q1445" s="2"/>
      <c r="BC1445" s="2"/>
      <c r="BM1445" s="2"/>
      <c r="BW1445" s="2"/>
      <c r="CG1445" s="2"/>
      <c r="CQ1445" s="2"/>
      <c r="DA1445" s="2"/>
      <c r="DK1445" s="2"/>
    </row>
    <row r="1446" spans="3:115" s="80" customFormat="1" x14ac:dyDescent="0.15">
      <c r="C1446" s="81"/>
      <c r="G1446" s="82"/>
      <c r="H1446" s="161"/>
      <c r="Q1446" s="2"/>
      <c r="BC1446" s="2"/>
      <c r="BM1446" s="2"/>
      <c r="BW1446" s="2"/>
      <c r="CG1446" s="2"/>
      <c r="CQ1446" s="2"/>
      <c r="DA1446" s="2"/>
      <c r="DK1446" s="2"/>
    </row>
    <row r="1447" spans="3:115" s="80" customFormat="1" x14ac:dyDescent="0.15">
      <c r="C1447" s="81"/>
      <c r="G1447" s="82"/>
      <c r="H1447" s="161"/>
      <c r="Q1447" s="2"/>
      <c r="BC1447" s="2"/>
      <c r="BM1447" s="2"/>
      <c r="BW1447" s="2"/>
      <c r="CG1447" s="2"/>
      <c r="CQ1447" s="2"/>
      <c r="DA1447" s="2"/>
      <c r="DK1447" s="2"/>
    </row>
    <row r="1448" spans="3:115" s="80" customFormat="1" x14ac:dyDescent="0.15">
      <c r="C1448" s="81"/>
      <c r="G1448" s="82"/>
      <c r="H1448" s="161"/>
      <c r="Q1448" s="2"/>
      <c r="BC1448" s="2"/>
      <c r="BM1448" s="2"/>
      <c r="BW1448" s="2"/>
      <c r="CG1448" s="2"/>
      <c r="CQ1448" s="2"/>
      <c r="DA1448" s="2"/>
      <c r="DK1448" s="2"/>
    </row>
    <row r="1449" spans="3:115" s="80" customFormat="1" x14ac:dyDescent="0.15">
      <c r="C1449" s="81"/>
      <c r="G1449" s="82"/>
      <c r="H1449" s="161"/>
      <c r="Q1449" s="2"/>
      <c r="BC1449" s="2"/>
      <c r="BM1449" s="2"/>
      <c r="BW1449" s="2"/>
      <c r="CG1449" s="2"/>
      <c r="CQ1449" s="2"/>
      <c r="DA1449" s="2"/>
      <c r="DK1449" s="2"/>
    </row>
    <row r="1450" spans="3:115" s="80" customFormat="1" x14ac:dyDescent="0.15">
      <c r="C1450" s="81"/>
      <c r="G1450" s="82"/>
      <c r="H1450" s="161"/>
      <c r="Q1450" s="2"/>
      <c r="BC1450" s="2"/>
      <c r="BM1450" s="2"/>
      <c r="BW1450" s="2"/>
      <c r="CG1450" s="2"/>
      <c r="CQ1450" s="2"/>
      <c r="DA1450" s="2"/>
      <c r="DK1450" s="2"/>
    </row>
    <row r="1451" spans="3:115" s="80" customFormat="1" x14ac:dyDescent="0.15">
      <c r="C1451" s="81"/>
      <c r="G1451" s="82"/>
      <c r="H1451" s="161"/>
      <c r="Q1451" s="2"/>
      <c r="BC1451" s="2"/>
      <c r="BM1451" s="2"/>
      <c r="BW1451" s="2"/>
      <c r="CG1451" s="2"/>
      <c r="CQ1451" s="2"/>
      <c r="DA1451" s="2"/>
      <c r="DK1451" s="2"/>
    </row>
    <row r="1452" spans="3:115" s="80" customFormat="1" x14ac:dyDescent="0.15">
      <c r="C1452" s="81"/>
      <c r="G1452" s="82"/>
      <c r="H1452" s="161"/>
      <c r="Q1452" s="2"/>
      <c r="BC1452" s="2"/>
      <c r="BM1452" s="2"/>
      <c r="BW1452" s="2"/>
      <c r="CG1452" s="2"/>
      <c r="CQ1452" s="2"/>
      <c r="DA1452" s="2"/>
      <c r="DK1452" s="2"/>
    </row>
    <row r="1453" spans="3:115" s="80" customFormat="1" x14ac:dyDescent="0.15">
      <c r="C1453" s="81"/>
      <c r="G1453" s="82"/>
      <c r="H1453" s="161"/>
      <c r="Q1453" s="2"/>
      <c r="BC1453" s="2"/>
      <c r="BM1453" s="2"/>
      <c r="BW1453" s="2"/>
      <c r="CG1453" s="2"/>
      <c r="CQ1453" s="2"/>
      <c r="DA1453" s="2"/>
      <c r="DK1453" s="2"/>
    </row>
    <row r="1454" spans="3:115" s="80" customFormat="1" x14ac:dyDescent="0.15">
      <c r="C1454" s="81"/>
      <c r="G1454" s="82"/>
      <c r="H1454" s="161"/>
      <c r="Q1454" s="2"/>
      <c r="BC1454" s="2"/>
      <c r="BM1454" s="2"/>
      <c r="BW1454" s="2"/>
      <c r="CG1454" s="2"/>
      <c r="CQ1454" s="2"/>
      <c r="DA1454" s="2"/>
      <c r="DK1454" s="2"/>
    </row>
    <row r="1455" spans="3:115" s="80" customFormat="1" x14ac:dyDescent="0.15">
      <c r="C1455" s="81"/>
      <c r="G1455" s="82"/>
      <c r="H1455" s="161"/>
      <c r="Q1455" s="2"/>
      <c r="BC1455" s="2"/>
      <c r="BM1455" s="2"/>
      <c r="BW1455" s="2"/>
      <c r="CG1455" s="2"/>
      <c r="CQ1455" s="2"/>
      <c r="DA1455" s="2"/>
      <c r="DK1455" s="2"/>
    </row>
    <row r="1456" spans="3:115" s="80" customFormat="1" x14ac:dyDescent="0.15">
      <c r="C1456" s="81"/>
      <c r="G1456" s="82"/>
      <c r="H1456" s="161"/>
      <c r="Q1456" s="2"/>
      <c r="BC1456" s="2"/>
      <c r="BM1456" s="2"/>
      <c r="BW1456" s="2"/>
      <c r="CG1456" s="2"/>
      <c r="CQ1456" s="2"/>
      <c r="DA1456" s="2"/>
      <c r="DK1456" s="2"/>
    </row>
    <row r="1457" spans="3:115" s="80" customFormat="1" x14ac:dyDescent="0.15">
      <c r="C1457" s="81"/>
      <c r="G1457" s="82"/>
      <c r="H1457" s="161"/>
      <c r="Q1457" s="2"/>
      <c r="BC1457" s="2"/>
      <c r="BM1457" s="2"/>
      <c r="BW1457" s="2"/>
      <c r="CG1457" s="2"/>
      <c r="CQ1457" s="2"/>
      <c r="DA1457" s="2"/>
      <c r="DK1457" s="2"/>
    </row>
    <row r="1458" spans="3:115" s="80" customFormat="1" x14ac:dyDescent="0.15">
      <c r="C1458" s="81"/>
      <c r="G1458" s="82"/>
      <c r="H1458" s="161"/>
      <c r="Q1458" s="2"/>
      <c r="BC1458" s="2"/>
      <c r="BM1458" s="2"/>
      <c r="BW1458" s="2"/>
      <c r="CG1458" s="2"/>
      <c r="CQ1458" s="2"/>
      <c r="DA1458" s="2"/>
      <c r="DK1458" s="2"/>
    </row>
    <row r="1459" spans="3:115" s="80" customFormat="1" x14ac:dyDescent="0.15">
      <c r="C1459" s="81"/>
      <c r="G1459" s="82"/>
      <c r="H1459" s="161"/>
      <c r="Q1459" s="2"/>
      <c r="BC1459" s="2"/>
      <c r="BM1459" s="2"/>
      <c r="BW1459" s="2"/>
      <c r="CG1459" s="2"/>
      <c r="CQ1459" s="2"/>
      <c r="DA1459" s="2"/>
      <c r="DK1459" s="2"/>
    </row>
    <row r="1460" spans="3:115" s="80" customFormat="1" x14ac:dyDescent="0.15">
      <c r="C1460" s="81"/>
      <c r="G1460" s="82"/>
      <c r="H1460" s="161"/>
      <c r="Q1460" s="2"/>
      <c r="BC1460" s="2"/>
      <c r="BM1460" s="2"/>
      <c r="BW1460" s="2"/>
      <c r="CG1460" s="2"/>
      <c r="CQ1460" s="2"/>
      <c r="DA1460" s="2"/>
      <c r="DK1460" s="2"/>
    </row>
    <row r="1461" spans="3:115" s="80" customFormat="1" x14ac:dyDescent="0.15">
      <c r="C1461" s="81"/>
      <c r="G1461" s="82"/>
      <c r="H1461" s="161"/>
      <c r="Q1461" s="2"/>
      <c r="BC1461" s="2"/>
      <c r="BM1461" s="2"/>
      <c r="BW1461" s="2"/>
      <c r="CG1461" s="2"/>
      <c r="CQ1461" s="2"/>
      <c r="DA1461" s="2"/>
      <c r="DK1461" s="2"/>
    </row>
    <row r="1462" spans="3:115" s="80" customFormat="1" x14ac:dyDescent="0.15">
      <c r="C1462" s="81"/>
      <c r="G1462" s="82"/>
      <c r="H1462" s="161"/>
      <c r="Q1462" s="2"/>
      <c r="BC1462" s="2"/>
      <c r="BM1462" s="2"/>
      <c r="BW1462" s="2"/>
      <c r="CG1462" s="2"/>
      <c r="CQ1462" s="2"/>
      <c r="DA1462" s="2"/>
      <c r="DK1462" s="2"/>
    </row>
    <row r="1463" spans="3:115" s="80" customFormat="1" x14ac:dyDescent="0.15">
      <c r="C1463" s="81"/>
      <c r="G1463" s="82"/>
      <c r="H1463" s="161"/>
      <c r="Q1463" s="2"/>
      <c r="BC1463" s="2"/>
      <c r="BM1463" s="2"/>
      <c r="BW1463" s="2"/>
      <c r="CG1463" s="2"/>
      <c r="CQ1463" s="2"/>
      <c r="DA1463" s="2"/>
      <c r="DK1463" s="2"/>
    </row>
    <row r="1464" spans="3:115" s="80" customFormat="1" x14ac:dyDescent="0.15">
      <c r="C1464" s="81"/>
      <c r="G1464" s="82"/>
      <c r="H1464" s="161"/>
      <c r="Q1464" s="2"/>
      <c r="BC1464" s="2"/>
      <c r="BM1464" s="2"/>
      <c r="BW1464" s="2"/>
      <c r="CG1464" s="2"/>
      <c r="CQ1464" s="2"/>
      <c r="DA1464" s="2"/>
      <c r="DK1464" s="2"/>
    </row>
    <row r="1465" spans="3:115" s="80" customFormat="1" x14ac:dyDescent="0.15">
      <c r="C1465" s="81"/>
      <c r="G1465" s="82"/>
      <c r="H1465" s="161"/>
      <c r="Q1465" s="2"/>
      <c r="BC1465" s="2"/>
      <c r="BM1465" s="2"/>
      <c r="BW1465" s="2"/>
      <c r="CG1465" s="2"/>
      <c r="CQ1465" s="2"/>
      <c r="DA1465" s="2"/>
      <c r="DK1465" s="2"/>
    </row>
    <row r="1466" spans="3:115" s="80" customFormat="1" x14ac:dyDescent="0.15">
      <c r="C1466" s="81"/>
      <c r="G1466" s="82"/>
      <c r="H1466" s="161"/>
      <c r="Q1466" s="2"/>
      <c r="BC1466" s="2"/>
      <c r="BM1466" s="2"/>
      <c r="BW1466" s="2"/>
      <c r="CG1466" s="2"/>
      <c r="CQ1466" s="2"/>
      <c r="DA1466" s="2"/>
      <c r="DK1466" s="2"/>
    </row>
    <row r="1467" spans="3:115" s="80" customFormat="1" x14ac:dyDescent="0.15">
      <c r="C1467" s="81"/>
      <c r="G1467" s="82"/>
      <c r="H1467" s="161"/>
      <c r="Q1467" s="2"/>
      <c r="BC1467" s="2"/>
      <c r="BM1467" s="2"/>
      <c r="BW1467" s="2"/>
      <c r="CG1467" s="2"/>
      <c r="CQ1467" s="2"/>
      <c r="DA1467" s="2"/>
      <c r="DK1467" s="2"/>
    </row>
    <row r="1468" spans="3:115" s="80" customFormat="1" x14ac:dyDescent="0.15">
      <c r="C1468" s="81"/>
      <c r="G1468" s="82"/>
      <c r="H1468" s="161"/>
      <c r="Q1468" s="2"/>
      <c r="BC1468" s="2"/>
      <c r="BM1468" s="2"/>
      <c r="BW1468" s="2"/>
      <c r="CG1468" s="2"/>
      <c r="CQ1468" s="2"/>
      <c r="DA1468" s="2"/>
      <c r="DK1468" s="2"/>
    </row>
    <row r="1469" spans="3:115" s="80" customFormat="1" x14ac:dyDescent="0.15">
      <c r="C1469" s="81"/>
      <c r="G1469" s="82"/>
      <c r="H1469" s="161"/>
      <c r="Q1469" s="2"/>
      <c r="BC1469" s="2"/>
      <c r="BM1469" s="2"/>
      <c r="BW1469" s="2"/>
      <c r="CG1469" s="2"/>
      <c r="CQ1469" s="2"/>
      <c r="DA1469" s="2"/>
      <c r="DK1469" s="2"/>
    </row>
    <row r="1470" spans="3:115" s="80" customFormat="1" x14ac:dyDescent="0.15">
      <c r="C1470" s="81"/>
      <c r="G1470" s="82"/>
      <c r="H1470" s="161"/>
      <c r="Q1470" s="2"/>
      <c r="BC1470" s="2"/>
      <c r="BM1470" s="2"/>
      <c r="BW1470" s="2"/>
      <c r="CG1470" s="2"/>
      <c r="CQ1470" s="2"/>
      <c r="DA1470" s="2"/>
      <c r="DK1470" s="2"/>
    </row>
    <row r="1471" spans="3:115" s="80" customFormat="1" x14ac:dyDescent="0.15">
      <c r="C1471" s="81"/>
      <c r="G1471" s="82"/>
      <c r="H1471" s="161"/>
      <c r="Q1471" s="2"/>
      <c r="BC1471" s="2"/>
      <c r="BM1471" s="2"/>
      <c r="BW1471" s="2"/>
      <c r="CG1471" s="2"/>
      <c r="CQ1471" s="2"/>
      <c r="DA1471" s="2"/>
      <c r="DK1471" s="2"/>
    </row>
    <row r="1472" spans="3:115" s="80" customFormat="1" x14ac:dyDescent="0.15">
      <c r="C1472" s="81"/>
      <c r="G1472" s="82"/>
      <c r="H1472" s="161"/>
      <c r="Q1472" s="2"/>
      <c r="BC1472" s="2"/>
      <c r="BM1472" s="2"/>
      <c r="BW1472" s="2"/>
      <c r="CG1472" s="2"/>
      <c r="CQ1472" s="2"/>
      <c r="DA1472" s="2"/>
      <c r="DK1472" s="2"/>
    </row>
    <row r="1473" spans="3:115" s="80" customFormat="1" x14ac:dyDescent="0.15">
      <c r="C1473" s="81"/>
      <c r="G1473" s="82"/>
      <c r="H1473" s="161"/>
      <c r="Q1473" s="2"/>
      <c r="BC1473" s="2"/>
      <c r="BM1473" s="2"/>
      <c r="BW1473" s="2"/>
      <c r="CG1473" s="2"/>
      <c r="CQ1473" s="2"/>
      <c r="DA1473" s="2"/>
      <c r="DK1473" s="2"/>
    </row>
    <row r="1474" spans="3:115" s="80" customFormat="1" x14ac:dyDescent="0.15">
      <c r="C1474" s="81"/>
      <c r="G1474" s="82"/>
      <c r="H1474" s="161"/>
      <c r="Q1474" s="2"/>
      <c r="BC1474" s="2"/>
      <c r="BM1474" s="2"/>
      <c r="BW1474" s="2"/>
      <c r="CG1474" s="2"/>
      <c r="CQ1474" s="2"/>
      <c r="DA1474" s="2"/>
      <c r="DK1474" s="2"/>
    </row>
    <row r="1475" spans="3:115" s="80" customFormat="1" x14ac:dyDescent="0.15">
      <c r="C1475" s="81"/>
      <c r="G1475" s="82"/>
      <c r="H1475" s="161"/>
      <c r="Q1475" s="2"/>
      <c r="BC1475" s="2"/>
      <c r="BM1475" s="2"/>
      <c r="BW1475" s="2"/>
      <c r="CG1475" s="2"/>
      <c r="CQ1475" s="2"/>
      <c r="DA1475" s="2"/>
      <c r="DK1475" s="2"/>
    </row>
    <row r="1476" spans="3:115" s="80" customFormat="1" x14ac:dyDescent="0.15">
      <c r="C1476" s="81"/>
      <c r="G1476" s="82"/>
      <c r="H1476" s="161"/>
      <c r="Q1476" s="2"/>
      <c r="BC1476" s="2"/>
      <c r="BM1476" s="2"/>
      <c r="BW1476" s="2"/>
      <c r="CG1476" s="2"/>
      <c r="CQ1476" s="2"/>
      <c r="DA1476" s="2"/>
      <c r="DK1476" s="2"/>
    </row>
    <row r="1477" spans="3:115" s="80" customFormat="1" x14ac:dyDescent="0.15">
      <c r="C1477" s="81"/>
      <c r="G1477" s="82"/>
      <c r="H1477" s="161"/>
      <c r="Q1477" s="2"/>
      <c r="BC1477" s="2"/>
      <c r="BM1477" s="2"/>
      <c r="BW1477" s="2"/>
      <c r="CG1477" s="2"/>
      <c r="CQ1477" s="2"/>
      <c r="DA1477" s="2"/>
      <c r="DK1477" s="2"/>
    </row>
    <row r="1478" spans="3:115" s="80" customFormat="1" x14ac:dyDescent="0.15">
      <c r="C1478" s="81"/>
      <c r="G1478" s="82"/>
      <c r="H1478" s="161"/>
      <c r="Q1478" s="2"/>
      <c r="BC1478" s="2"/>
      <c r="BM1478" s="2"/>
      <c r="BW1478" s="2"/>
      <c r="CG1478" s="2"/>
      <c r="CQ1478" s="2"/>
      <c r="DA1478" s="2"/>
      <c r="DK1478" s="2"/>
    </row>
    <row r="1479" spans="3:115" s="80" customFormat="1" x14ac:dyDescent="0.15">
      <c r="C1479" s="81"/>
      <c r="G1479" s="82"/>
      <c r="H1479" s="161"/>
      <c r="Q1479" s="2"/>
      <c r="BC1479" s="2"/>
      <c r="BM1479" s="2"/>
      <c r="BW1479" s="2"/>
      <c r="CG1479" s="2"/>
      <c r="CQ1479" s="2"/>
      <c r="DA1479" s="2"/>
      <c r="DK1479" s="2"/>
    </row>
    <row r="1480" spans="3:115" s="80" customFormat="1" x14ac:dyDescent="0.15">
      <c r="C1480" s="81"/>
      <c r="G1480" s="82"/>
      <c r="H1480" s="161"/>
      <c r="Q1480" s="2"/>
      <c r="BC1480" s="2"/>
      <c r="BM1480" s="2"/>
      <c r="BW1480" s="2"/>
      <c r="CG1480" s="2"/>
      <c r="CQ1480" s="2"/>
      <c r="DA1480" s="2"/>
      <c r="DK1480" s="2"/>
    </row>
    <row r="1481" spans="3:115" s="80" customFormat="1" x14ac:dyDescent="0.15">
      <c r="C1481" s="81"/>
      <c r="G1481" s="82"/>
      <c r="H1481" s="161"/>
      <c r="Q1481" s="2"/>
      <c r="BC1481" s="2"/>
      <c r="BM1481" s="2"/>
      <c r="BW1481" s="2"/>
      <c r="CG1481" s="2"/>
      <c r="CQ1481" s="2"/>
      <c r="DA1481" s="2"/>
      <c r="DK1481" s="2"/>
    </row>
    <row r="1482" spans="3:115" s="80" customFormat="1" x14ac:dyDescent="0.15">
      <c r="C1482" s="81"/>
      <c r="G1482" s="82"/>
      <c r="H1482" s="161"/>
      <c r="Q1482" s="2"/>
      <c r="BC1482" s="2"/>
      <c r="BM1482" s="2"/>
      <c r="BW1482" s="2"/>
      <c r="CG1482" s="2"/>
      <c r="CQ1482" s="2"/>
      <c r="DA1482" s="2"/>
      <c r="DK1482" s="2"/>
    </row>
    <row r="1483" spans="3:115" s="80" customFormat="1" x14ac:dyDescent="0.15">
      <c r="C1483" s="81"/>
      <c r="G1483" s="82"/>
      <c r="H1483" s="161"/>
      <c r="Q1483" s="2"/>
      <c r="BC1483" s="2"/>
      <c r="BM1483" s="2"/>
      <c r="BW1483" s="2"/>
      <c r="CG1483" s="2"/>
      <c r="CQ1483" s="2"/>
      <c r="DA1483" s="2"/>
      <c r="DK1483" s="2"/>
    </row>
    <row r="1484" spans="3:115" s="80" customFormat="1" x14ac:dyDescent="0.15">
      <c r="C1484" s="81"/>
      <c r="G1484" s="82"/>
      <c r="H1484" s="161"/>
      <c r="Q1484" s="2"/>
      <c r="BC1484" s="2"/>
      <c r="BM1484" s="2"/>
      <c r="BW1484" s="2"/>
      <c r="CG1484" s="2"/>
      <c r="CQ1484" s="2"/>
      <c r="DA1484" s="2"/>
      <c r="DK1484" s="2"/>
    </row>
    <row r="1485" spans="3:115" s="80" customFormat="1" x14ac:dyDescent="0.15">
      <c r="C1485" s="81"/>
      <c r="G1485" s="82"/>
      <c r="H1485" s="161"/>
      <c r="Q1485" s="2"/>
      <c r="BC1485" s="2"/>
      <c r="BM1485" s="2"/>
      <c r="BW1485" s="2"/>
      <c r="CG1485" s="2"/>
      <c r="CQ1485" s="2"/>
      <c r="DA1485" s="2"/>
      <c r="DK1485" s="2"/>
    </row>
    <row r="1486" spans="3:115" s="80" customFormat="1" x14ac:dyDescent="0.15">
      <c r="C1486" s="81"/>
      <c r="G1486" s="82"/>
      <c r="H1486" s="161"/>
      <c r="Q1486" s="2"/>
      <c r="BC1486" s="2"/>
      <c r="BM1486" s="2"/>
      <c r="BW1486" s="2"/>
      <c r="CG1486" s="2"/>
      <c r="CQ1486" s="2"/>
      <c r="DA1486" s="2"/>
      <c r="DK1486" s="2"/>
    </row>
    <row r="1487" spans="3:115" s="80" customFormat="1" x14ac:dyDescent="0.15">
      <c r="C1487" s="81"/>
      <c r="G1487" s="82"/>
      <c r="H1487" s="161"/>
      <c r="Q1487" s="2"/>
      <c r="BC1487" s="2"/>
      <c r="BM1487" s="2"/>
      <c r="BW1487" s="2"/>
      <c r="CG1487" s="2"/>
      <c r="CQ1487" s="2"/>
      <c r="DA1487" s="2"/>
      <c r="DK1487" s="2"/>
    </row>
    <row r="1488" spans="3:115" s="80" customFormat="1" x14ac:dyDescent="0.15">
      <c r="C1488" s="81"/>
      <c r="G1488" s="82"/>
      <c r="H1488" s="161"/>
      <c r="Q1488" s="2"/>
      <c r="BC1488" s="2"/>
      <c r="BM1488" s="2"/>
      <c r="BW1488" s="2"/>
      <c r="CG1488" s="2"/>
      <c r="CQ1488" s="2"/>
      <c r="DA1488" s="2"/>
      <c r="DK1488" s="2"/>
    </row>
    <row r="1489" spans="3:115" s="80" customFormat="1" x14ac:dyDescent="0.15">
      <c r="C1489" s="81"/>
      <c r="G1489" s="82"/>
      <c r="H1489" s="161"/>
      <c r="Q1489" s="2"/>
      <c r="BC1489" s="2"/>
      <c r="BM1489" s="2"/>
      <c r="BW1489" s="2"/>
      <c r="CG1489" s="2"/>
      <c r="CQ1489" s="2"/>
      <c r="DA1489" s="2"/>
      <c r="DK1489" s="2"/>
    </row>
    <row r="1490" spans="3:115" s="80" customFormat="1" x14ac:dyDescent="0.15">
      <c r="C1490" s="81"/>
      <c r="G1490" s="82"/>
      <c r="H1490" s="161"/>
      <c r="Q1490" s="2"/>
      <c r="BC1490" s="2"/>
      <c r="BM1490" s="2"/>
      <c r="BW1490" s="2"/>
      <c r="CG1490" s="2"/>
      <c r="CQ1490" s="2"/>
      <c r="DA1490" s="2"/>
      <c r="DK1490" s="2"/>
    </row>
    <row r="1491" spans="3:115" s="80" customFormat="1" x14ac:dyDescent="0.15">
      <c r="C1491" s="81"/>
      <c r="G1491" s="82"/>
      <c r="H1491" s="161"/>
      <c r="Q1491" s="2"/>
      <c r="BC1491" s="2"/>
      <c r="BM1491" s="2"/>
      <c r="BW1491" s="2"/>
      <c r="CG1491" s="2"/>
      <c r="CQ1491" s="2"/>
      <c r="DA1491" s="2"/>
      <c r="DK1491" s="2"/>
    </row>
    <row r="1492" spans="3:115" s="80" customFormat="1" x14ac:dyDescent="0.15">
      <c r="C1492" s="81"/>
      <c r="G1492" s="82"/>
      <c r="H1492" s="161"/>
      <c r="Q1492" s="2"/>
      <c r="BC1492" s="2"/>
      <c r="BM1492" s="2"/>
      <c r="BW1492" s="2"/>
      <c r="CG1492" s="2"/>
      <c r="CQ1492" s="2"/>
      <c r="DA1492" s="2"/>
      <c r="DK1492" s="2"/>
    </row>
    <row r="1493" spans="3:115" s="80" customFormat="1" x14ac:dyDescent="0.15">
      <c r="C1493" s="81"/>
      <c r="G1493" s="82"/>
      <c r="H1493" s="161"/>
      <c r="Q1493" s="2"/>
      <c r="BC1493" s="2"/>
      <c r="BM1493" s="2"/>
      <c r="BW1493" s="2"/>
      <c r="CG1493" s="2"/>
      <c r="CQ1493" s="2"/>
      <c r="DA1493" s="2"/>
      <c r="DK1493" s="2"/>
    </row>
    <row r="1494" spans="3:115" s="80" customFormat="1" x14ac:dyDescent="0.15">
      <c r="C1494" s="81"/>
      <c r="G1494" s="82"/>
      <c r="H1494" s="161"/>
      <c r="Q1494" s="2"/>
      <c r="BC1494" s="2"/>
      <c r="BM1494" s="2"/>
      <c r="BW1494" s="2"/>
      <c r="CG1494" s="2"/>
      <c r="CQ1494" s="2"/>
      <c r="DA1494" s="2"/>
      <c r="DK1494" s="2"/>
    </row>
    <row r="1495" spans="3:115" s="80" customFormat="1" x14ac:dyDescent="0.15">
      <c r="C1495" s="81"/>
      <c r="G1495" s="82"/>
      <c r="H1495" s="161"/>
      <c r="Q1495" s="2"/>
      <c r="BC1495" s="2"/>
      <c r="BM1495" s="2"/>
      <c r="BW1495" s="2"/>
      <c r="CG1495" s="2"/>
      <c r="CQ1495" s="2"/>
      <c r="DA1495" s="2"/>
      <c r="DK1495" s="2"/>
    </row>
    <row r="1496" spans="3:115" s="80" customFormat="1" x14ac:dyDescent="0.15">
      <c r="C1496" s="81"/>
      <c r="G1496" s="82"/>
      <c r="H1496" s="161"/>
      <c r="Q1496" s="2"/>
      <c r="BC1496" s="2"/>
      <c r="BM1496" s="2"/>
      <c r="BW1496" s="2"/>
      <c r="CG1496" s="2"/>
      <c r="CQ1496" s="2"/>
      <c r="DA1496" s="2"/>
      <c r="DK1496" s="2"/>
    </row>
    <row r="1497" spans="3:115" s="80" customFormat="1" x14ac:dyDescent="0.15">
      <c r="C1497" s="81"/>
      <c r="G1497" s="82"/>
      <c r="H1497" s="161"/>
      <c r="Q1497" s="2"/>
      <c r="BC1497" s="2"/>
      <c r="BM1497" s="2"/>
      <c r="BW1497" s="2"/>
      <c r="CG1497" s="2"/>
      <c r="CQ1497" s="2"/>
      <c r="DA1497" s="2"/>
      <c r="DK1497" s="2"/>
    </row>
    <row r="1498" spans="3:115" s="80" customFormat="1" x14ac:dyDescent="0.15">
      <c r="C1498" s="81"/>
      <c r="G1498" s="82"/>
      <c r="H1498" s="161"/>
      <c r="Q1498" s="2"/>
      <c r="BC1498" s="2"/>
      <c r="BM1498" s="2"/>
      <c r="BW1498" s="2"/>
      <c r="CG1498" s="2"/>
      <c r="CQ1498" s="2"/>
      <c r="DA1498" s="2"/>
      <c r="DK1498" s="2"/>
    </row>
    <row r="1499" spans="3:115" s="80" customFormat="1" x14ac:dyDescent="0.15">
      <c r="C1499" s="81"/>
      <c r="G1499" s="82"/>
      <c r="H1499" s="161"/>
      <c r="Q1499" s="2"/>
      <c r="BC1499" s="2"/>
      <c r="BM1499" s="2"/>
      <c r="BW1499" s="2"/>
      <c r="CG1499" s="2"/>
      <c r="CQ1499" s="2"/>
      <c r="DA1499" s="2"/>
      <c r="DK1499" s="2"/>
    </row>
    <row r="1500" spans="3:115" s="80" customFormat="1" x14ac:dyDescent="0.15">
      <c r="C1500" s="81"/>
      <c r="G1500" s="82"/>
      <c r="H1500" s="161"/>
      <c r="Q1500" s="2"/>
      <c r="BC1500" s="2"/>
      <c r="BM1500" s="2"/>
      <c r="BW1500" s="2"/>
      <c r="CG1500" s="2"/>
      <c r="CQ1500" s="2"/>
      <c r="DA1500" s="2"/>
      <c r="DK1500" s="2"/>
    </row>
    <row r="1501" spans="3:115" s="80" customFormat="1" x14ac:dyDescent="0.15">
      <c r="C1501" s="81"/>
      <c r="G1501" s="82"/>
      <c r="H1501" s="161"/>
      <c r="Q1501" s="2"/>
      <c r="BC1501" s="2"/>
      <c r="BM1501" s="2"/>
      <c r="BW1501" s="2"/>
      <c r="CG1501" s="2"/>
      <c r="CQ1501" s="2"/>
      <c r="DA1501" s="2"/>
      <c r="DK1501" s="2"/>
    </row>
    <row r="1502" spans="3:115" s="80" customFormat="1" x14ac:dyDescent="0.15">
      <c r="C1502" s="81"/>
      <c r="G1502" s="82"/>
      <c r="H1502" s="161"/>
      <c r="Q1502" s="2"/>
      <c r="BC1502" s="2"/>
      <c r="BM1502" s="2"/>
      <c r="BW1502" s="2"/>
      <c r="CG1502" s="2"/>
      <c r="CQ1502" s="2"/>
      <c r="DA1502" s="2"/>
      <c r="DK1502" s="2"/>
    </row>
    <row r="1503" spans="3:115" s="80" customFormat="1" x14ac:dyDescent="0.15">
      <c r="C1503" s="81"/>
      <c r="G1503" s="82"/>
      <c r="H1503" s="161"/>
      <c r="Q1503" s="2"/>
      <c r="BC1503" s="2"/>
      <c r="BM1503" s="2"/>
      <c r="BW1503" s="2"/>
      <c r="CG1503" s="2"/>
      <c r="CQ1503" s="2"/>
      <c r="DA1503" s="2"/>
      <c r="DK1503" s="2"/>
    </row>
    <row r="1504" spans="3:115" s="80" customFormat="1" x14ac:dyDescent="0.15">
      <c r="C1504" s="81"/>
      <c r="G1504" s="82"/>
      <c r="H1504" s="161"/>
      <c r="Q1504" s="2"/>
      <c r="BC1504" s="2"/>
      <c r="BM1504" s="2"/>
      <c r="BW1504" s="2"/>
      <c r="CG1504" s="2"/>
      <c r="CQ1504" s="2"/>
      <c r="DA1504" s="2"/>
      <c r="DK1504" s="2"/>
    </row>
    <row r="1505" spans="3:115" s="80" customFormat="1" x14ac:dyDescent="0.15">
      <c r="C1505" s="81"/>
      <c r="G1505" s="82"/>
      <c r="H1505" s="161"/>
      <c r="Q1505" s="2"/>
      <c r="BC1505" s="2"/>
      <c r="BM1505" s="2"/>
      <c r="BW1505" s="2"/>
      <c r="CG1505" s="2"/>
      <c r="CQ1505" s="2"/>
      <c r="DA1505" s="2"/>
      <c r="DK1505" s="2"/>
    </row>
    <row r="1506" spans="3:115" s="80" customFormat="1" x14ac:dyDescent="0.15">
      <c r="C1506" s="81"/>
      <c r="G1506" s="82"/>
      <c r="H1506" s="161"/>
      <c r="Q1506" s="2"/>
      <c r="BC1506" s="2"/>
      <c r="BM1506" s="2"/>
      <c r="BW1506" s="2"/>
      <c r="CG1506" s="2"/>
      <c r="CQ1506" s="2"/>
      <c r="DA1506" s="2"/>
      <c r="DK1506" s="2"/>
    </row>
    <row r="1507" spans="3:115" s="80" customFormat="1" x14ac:dyDescent="0.15">
      <c r="C1507" s="81"/>
      <c r="G1507" s="82"/>
      <c r="H1507" s="161"/>
      <c r="Q1507" s="2"/>
      <c r="BC1507" s="2"/>
      <c r="BM1507" s="2"/>
      <c r="BW1507" s="2"/>
      <c r="CG1507" s="2"/>
      <c r="CQ1507" s="2"/>
      <c r="DA1507" s="2"/>
      <c r="DK1507" s="2"/>
    </row>
    <row r="1508" spans="3:115" s="80" customFormat="1" x14ac:dyDescent="0.15">
      <c r="C1508" s="81"/>
      <c r="G1508" s="82"/>
      <c r="H1508" s="161"/>
      <c r="Q1508" s="2"/>
      <c r="BC1508" s="2"/>
      <c r="BM1508" s="2"/>
      <c r="BW1508" s="2"/>
      <c r="CG1508" s="2"/>
      <c r="CQ1508" s="2"/>
      <c r="DA1508" s="2"/>
      <c r="DK1508" s="2"/>
    </row>
    <row r="1509" spans="3:115" s="80" customFormat="1" x14ac:dyDescent="0.15">
      <c r="C1509" s="81"/>
      <c r="G1509" s="82"/>
      <c r="H1509" s="161"/>
      <c r="Q1509" s="2"/>
      <c r="BC1509" s="2"/>
      <c r="BM1509" s="2"/>
      <c r="BW1509" s="2"/>
      <c r="CG1509" s="2"/>
      <c r="CQ1509" s="2"/>
      <c r="DA1509" s="2"/>
      <c r="DK1509" s="2"/>
    </row>
    <row r="1510" spans="3:115" s="80" customFormat="1" x14ac:dyDescent="0.15">
      <c r="C1510" s="81"/>
      <c r="G1510" s="82"/>
      <c r="H1510" s="161"/>
      <c r="Q1510" s="2"/>
      <c r="BC1510" s="2"/>
      <c r="BM1510" s="2"/>
      <c r="BW1510" s="2"/>
      <c r="CG1510" s="2"/>
      <c r="CQ1510" s="2"/>
      <c r="DA1510" s="2"/>
      <c r="DK1510" s="2"/>
    </row>
    <row r="1511" spans="3:115" s="80" customFormat="1" x14ac:dyDescent="0.15">
      <c r="C1511" s="81"/>
      <c r="G1511" s="82"/>
      <c r="H1511" s="161"/>
      <c r="Q1511" s="2"/>
      <c r="BC1511" s="2"/>
      <c r="BM1511" s="2"/>
      <c r="BW1511" s="2"/>
      <c r="CG1511" s="2"/>
      <c r="CQ1511" s="2"/>
      <c r="DA1511" s="2"/>
      <c r="DK1511" s="2"/>
    </row>
    <row r="1512" spans="3:115" s="80" customFormat="1" x14ac:dyDescent="0.15">
      <c r="C1512" s="81"/>
      <c r="G1512" s="82"/>
      <c r="H1512" s="161"/>
      <c r="Q1512" s="2"/>
      <c r="BC1512" s="2"/>
      <c r="BM1512" s="2"/>
      <c r="BW1512" s="2"/>
      <c r="CG1512" s="2"/>
      <c r="CQ1512" s="2"/>
      <c r="DA1512" s="2"/>
      <c r="DK1512" s="2"/>
    </row>
    <row r="1513" spans="3:115" s="80" customFormat="1" x14ac:dyDescent="0.15">
      <c r="C1513" s="81"/>
      <c r="G1513" s="82"/>
      <c r="H1513" s="161"/>
      <c r="Q1513" s="2"/>
      <c r="BC1513" s="2"/>
      <c r="BM1513" s="2"/>
      <c r="BW1513" s="2"/>
      <c r="CG1513" s="2"/>
      <c r="CQ1513" s="2"/>
      <c r="DA1513" s="2"/>
      <c r="DK1513" s="2"/>
    </row>
    <row r="1514" spans="3:115" s="80" customFormat="1" x14ac:dyDescent="0.15">
      <c r="C1514" s="81"/>
      <c r="G1514" s="82"/>
      <c r="H1514" s="161"/>
      <c r="Q1514" s="2"/>
      <c r="BC1514" s="2"/>
      <c r="BM1514" s="2"/>
      <c r="BW1514" s="2"/>
      <c r="CG1514" s="2"/>
      <c r="CQ1514" s="2"/>
      <c r="DA1514" s="2"/>
      <c r="DK1514" s="2"/>
    </row>
    <row r="1515" spans="3:115" s="80" customFormat="1" x14ac:dyDescent="0.15">
      <c r="C1515" s="81"/>
      <c r="G1515" s="82"/>
      <c r="H1515" s="161"/>
      <c r="Q1515" s="2"/>
      <c r="BC1515" s="2"/>
      <c r="BM1515" s="2"/>
      <c r="BW1515" s="2"/>
      <c r="CG1515" s="2"/>
      <c r="CQ1515" s="2"/>
      <c r="DA1515" s="2"/>
      <c r="DK1515" s="2"/>
    </row>
    <row r="1516" spans="3:115" s="80" customFormat="1" x14ac:dyDescent="0.15">
      <c r="C1516" s="81"/>
      <c r="G1516" s="82"/>
      <c r="H1516" s="161"/>
      <c r="Q1516" s="2"/>
      <c r="BC1516" s="2"/>
      <c r="BM1516" s="2"/>
      <c r="BW1516" s="2"/>
      <c r="CG1516" s="2"/>
      <c r="CQ1516" s="2"/>
      <c r="DA1516" s="2"/>
      <c r="DK1516" s="2"/>
    </row>
    <row r="1517" spans="3:115" s="80" customFormat="1" x14ac:dyDescent="0.15">
      <c r="C1517" s="81"/>
      <c r="G1517" s="82"/>
      <c r="H1517" s="161"/>
      <c r="Q1517" s="2"/>
      <c r="BC1517" s="2"/>
      <c r="BM1517" s="2"/>
      <c r="BW1517" s="2"/>
      <c r="CG1517" s="2"/>
      <c r="CQ1517" s="2"/>
      <c r="DA1517" s="2"/>
      <c r="DK1517" s="2"/>
    </row>
    <row r="1518" spans="3:115" s="80" customFormat="1" x14ac:dyDescent="0.15">
      <c r="C1518" s="81"/>
      <c r="G1518" s="82"/>
      <c r="H1518" s="161"/>
      <c r="Q1518" s="2"/>
      <c r="BC1518" s="2"/>
      <c r="BM1518" s="2"/>
      <c r="BW1518" s="2"/>
      <c r="CG1518" s="2"/>
      <c r="CQ1518" s="2"/>
      <c r="DA1518" s="2"/>
      <c r="DK1518" s="2"/>
    </row>
    <row r="1519" spans="3:115" s="80" customFormat="1" x14ac:dyDescent="0.15">
      <c r="C1519" s="81"/>
      <c r="G1519" s="82"/>
      <c r="H1519" s="161"/>
      <c r="Q1519" s="2"/>
      <c r="BC1519" s="2"/>
      <c r="BM1519" s="2"/>
      <c r="BW1519" s="2"/>
      <c r="CG1519" s="2"/>
      <c r="CQ1519" s="2"/>
      <c r="DA1519" s="2"/>
      <c r="DK1519" s="2"/>
    </row>
    <row r="1520" spans="3:115" s="80" customFormat="1" x14ac:dyDescent="0.15">
      <c r="C1520" s="81"/>
      <c r="G1520" s="82"/>
      <c r="H1520" s="161"/>
      <c r="Q1520" s="2"/>
      <c r="BC1520" s="2"/>
      <c r="BM1520" s="2"/>
      <c r="BW1520" s="2"/>
      <c r="CG1520" s="2"/>
      <c r="CQ1520" s="2"/>
      <c r="DA1520" s="2"/>
      <c r="DK1520" s="2"/>
    </row>
    <row r="1521" spans="3:115" s="80" customFormat="1" x14ac:dyDescent="0.15">
      <c r="C1521" s="81"/>
      <c r="G1521" s="82"/>
      <c r="H1521" s="161"/>
      <c r="Q1521" s="2"/>
      <c r="BC1521" s="2"/>
      <c r="BM1521" s="2"/>
      <c r="BW1521" s="2"/>
      <c r="CG1521" s="2"/>
      <c r="CQ1521" s="2"/>
      <c r="DA1521" s="2"/>
      <c r="DK1521" s="2"/>
    </row>
    <row r="1522" spans="3:115" s="80" customFormat="1" x14ac:dyDescent="0.15">
      <c r="C1522" s="81"/>
      <c r="G1522" s="82"/>
      <c r="H1522" s="161"/>
      <c r="Q1522" s="2"/>
      <c r="BC1522" s="2"/>
      <c r="BM1522" s="2"/>
      <c r="BW1522" s="2"/>
      <c r="CG1522" s="2"/>
      <c r="CQ1522" s="2"/>
      <c r="DA1522" s="2"/>
      <c r="DK1522" s="2"/>
    </row>
    <row r="1523" spans="3:115" s="80" customFormat="1" x14ac:dyDescent="0.15">
      <c r="C1523" s="81"/>
      <c r="G1523" s="82"/>
      <c r="H1523" s="161"/>
      <c r="Q1523" s="2"/>
      <c r="BC1523" s="2"/>
      <c r="BM1523" s="2"/>
      <c r="BW1523" s="2"/>
      <c r="CG1523" s="2"/>
      <c r="CQ1523" s="2"/>
      <c r="DA1523" s="2"/>
      <c r="DK1523" s="2"/>
    </row>
    <row r="1524" spans="3:115" s="80" customFormat="1" x14ac:dyDescent="0.15">
      <c r="C1524" s="81"/>
      <c r="G1524" s="82"/>
      <c r="H1524" s="161"/>
      <c r="Q1524" s="2"/>
      <c r="BC1524" s="2"/>
      <c r="BM1524" s="2"/>
      <c r="BW1524" s="2"/>
      <c r="CG1524" s="2"/>
      <c r="CQ1524" s="2"/>
      <c r="DA1524" s="2"/>
      <c r="DK1524" s="2"/>
    </row>
    <row r="1525" spans="3:115" s="80" customFormat="1" x14ac:dyDescent="0.15">
      <c r="C1525" s="81"/>
      <c r="G1525" s="82"/>
      <c r="H1525" s="161"/>
      <c r="Q1525" s="2"/>
      <c r="BC1525" s="2"/>
      <c r="BM1525" s="2"/>
      <c r="BW1525" s="2"/>
      <c r="CG1525" s="2"/>
      <c r="CQ1525" s="2"/>
      <c r="DA1525" s="2"/>
      <c r="DK1525" s="2"/>
    </row>
    <row r="1526" spans="3:115" s="80" customFormat="1" x14ac:dyDescent="0.15">
      <c r="C1526" s="81"/>
      <c r="G1526" s="82"/>
      <c r="H1526" s="161"/>
      <c r="Q1526" s="2"/>
      <c r="BC1526" s="2"/>
      <c r="BM1526" s="2"/>
      <c r="BW1526" s="2"/>
      <c r="CG1526" s="2"/>
      <c r="CQ1526" s="2"/>
      <c r="DA1526" s="2"/>
      <c r="DK1526" s="2"/>
    </row>
    <row r="1527" spans="3:115" s="80" customFormat="1" x14ac:dyDescent="0.15">
      <c r="C1527" s="81"/>
      <c r="G1527" s="82"/>
      <c r="H1527" s="161"/>
      <c r="Q1527" s="2"/>
      <c r="BC1527" s="2"/>
      <c r="BM1527" s="2"/>
      <c r="BW1527" s="2"/>
      <c r="CG1527" s="2"/>
      <c r="CQ1527" s="2"/>
      <c r="DA1527" s="2"/>
      <c r="DK1527" s="2"/>
    </row>
    <row r="1528" spans="3:115" s="80" customFormat="1" x14ac:dyDescent="0.15">
      <c r="C1528" s="81"/>
      <c r="G1528" s="82"/>
      <c r="H1528" s="161"/>
      <c r="Q1528" s="2"/>
      <c r="BC1528" s="2"/>
      <c r="BM1528" s="2"/>
      <c r="BW1528" s="2"/>
      <c r="CG1528" s="2"/>
      <c r="CQ1528" s="2"/>
      <c r="DA1528" s="2"/>
      <c r="DK1528" s="2"/>
    </row>
    <row r="1529" spans="3:115" s="80" customFormat="1" x14ac:dyDescent="0.15">
      <c r="C1529" s="81"/>
      <c r="G1529" s="82"/>
      <c r="H1529" s="161"/>
      <c r="Q1529" s="2"/>
      <c r="BC1529" s="2"/>
      <c r="BM1529" s="2"/>
      <c r="BW1529" s="2"/>
      <c r="CG1529" s="2"/>
      <c r="CQ1529" s="2"/>
      <c r="DA1529" s="2"/>
      <c r="DK1529" s="2"/>
    </row>
    <row r="1530" spans="3:115" s="80" customFormat="1" x14ac:dyDescent="0.15">
      <c r="C1530" s="81"/>
      <c r="G1530" s="82"/>
      <c r="H1530" s="161"/>
      <c r="Q1530" s="2"/>
      <c r="BC1530" s="2"/>
      <c r="BM1530" s="2"/>
      <c r="BW1530" s="2"/>
      <c r="CG1530" s="2"/>
      <c r="CQ1530" s="2"/>
      <c r="DA1530" s="2"/>
      <c r="DK1530" s="2"/>
    </row>
    <row r="1531" spans="3:115" s="80" customFormat="1" x14ac:dyDescent="0.15">
      <c r="C1531" s="81"/>
      <c r="G1531" s="82"/>
      <c r="H1531" s="161"/>
      <c r="Q1531" s="2"/>
      <c r="BC1531" s="2"/>
      <c r="BM1531" s="2"/>
      <c r="BW1531" s="2"/>
      <c r="CG1531" s="2"/>
      <c r="CQ1531" s="2"/>
      <c r="DA1531" s="2"/>
      <c r="DK1531" s="2"/>
    </row>
    <row r="1532" spans="3:115" s="80" customFormat="1" x14ac:dyDescent="0.15">
      <c r="C1532" s="81"/>
      <c r="G1532" s="82"/>
      <c r="H1532" s="161"/>
      <c r="Q1532" s="2"/>
      <c r="BC1532" s="2"/>
      <c r="BM1532" s="2"/>
      <c r="BW1532" s="2"/>
      <c r="CG1532" s="2"/>
      <c r="CQ1532" s="2"/>
      <c r="DA1532" s="2"/>
      <c r="DK1532" s="2"/>
    </row>
    <row r="1533" spans="3:115" s="80" customFormat="1" x14ac:dyDescent="0.15">
      <c r="C1533" s="81"/>
      <c r="G1533" s="82"/>
      <c r="H1533" s="161"/>
      <c r="Q1533" s="2"/>
      <c r="BC1533" s="2"/>
      <c r="BM1533" s="2"/>
      <c r="BW1533" s="2"/>
      <c r="CG1533" s="2"/>
      <c r="CQ1533" s="2"/>
      <c r="DA1533" s="2"/>
      <c r="DK1533" s="2"/>
    </row>
    <row r="1534" spans="3:115" s="80" customFormat="1" x14ac:dyDescent="0.15">
      <c r="C1534" s="81"/>
      <c r="G1534" s="82"/>
      <c r="H1534" s="161"/>
      <c r="Q1534" s="2"/>
      <c r="BC1534" s="2"/>
      <c r="BM1534" s="2"/>
      <c r="BW1534" s="2"/>
      <c r="CG1534" s="2"/>
      <c r="CQ1534" s="2"/>
      <c r="DA1534" s="2"/>
      <c r="DK1534" s="2"/>
    </row>
    <row r="1535" spans="3:115" s="80" customFormat="1" x14ac:dyDescent="0.15">
      <c r="C1535" s="81"/>
      <c r="G1535" s="82"/>
      <c r="H1535" s="161"/>
      <c r="Q1535" s="2"/>
      <c r="BC1535" s="2"/>
      <c r="BM1535" s="2"/>
      <c r="BW1535" s="2"/>
      <c r="CG1535" s="2"/>
      <c r="CQ1535" s="2"/>
      <c r="DA1535" s="2"/>
      <c r="DK1535" s="2"/>
    </row>
    <row r="1536" spans="3:115" s="80" customFormat="1" x14ac:dyDescent="0.15">
      <c r="C1536" s="81"/>
      <c r="G1536" s="82"/>
      <c r="H1536" s="161"/>
      <c r="Q1536" s="2"/>
      <c r="BC1536" s="2"/>
      <c r="BM1536" s="2"/>
      <c r="BW1536" s="2"/>
      <c r="CG1536" s="2"/>
      <c r="CQ1536" s="2"/>
      <c r="DA1536" s="2"/>
      <c r="DK1536" s="2"/>
    </row>
    <row r="1537" spans="3:115" s="80" customFormat="1" x14ac:dyDescent="0.15">
      <c r="C1537" s="81"/>
      <c r="G1537" s="82"/>
      <c r="H1537" s="161"/>
      <c r="Q1537" s="2"/>
      <c r="BC1537" s="2"/>
      <c r="BM1537" s="2"/>
      <c r="BW1537" s="2"/>
      <c r="CG1537" s="2"/>
      <c r="CQ1537" s="2"/>
      <c r="DA1537" s="2"/>
      <c r="DK1537" s="2"/>
    </row>
    <row r="1538" spans="3:115" s="80" customFormat="1" x14ac:dyDescent="0.15">
      <c r="C1538" s="81"/>
      <c r="G1538" s="82"/>
      <c r="H1538" s="161"/>
      <c r="Q1538" s="2"/>
      <c r="BC1538" s="2"/>
      <c r="BM1538" s="2"/>
      <c r="BW1538" s="2"/>
      <c r="CG1538" s="2"/>
      <c r="CQ1538" s="2"/>
      <c r="DA1538" s="2"/>
      <c r="DK1538" s="2"/>
    </row>
    <row r="1539" spans="3:115" s="80" customFormat="1" x14ac:dyDescent="0.15">
      <c r="C1539" s="81"/>
      <c r="G1539" s="82"/>
      <c r="H1539" s="161"/>
      <c r="Q1539" s="2"/>
      <c r="BC1539" s="2"/>
      <c r="BM1539" s="2"/>
      <c r="BW1539" s="2"/>
      <c r="CG1539" s="2"/>
      <c r="CQ1539" s="2"/>
      <c r="DA1539" s="2"/>
      <c r="DK1539" s="2"/>
    </row>
    <row r="1540" spans="3:115" s="80" customFormat="1" x14ac:dyDescent="0.15">
      <c r="C1540" s="81"/>
      <c r="G1540" s="82"/>
      <c r="H1540" s="161"/>
      <c r="Q1540" s="2"/>
      <c r="BC1540" s="2"/>
      <c r="BM1540" s="2"/>
      <c r="BW1540" s="2"/>
      <c r="CG1540" s="2"/>
      <c r="CQ1540" s="2"/>
      <c r="DA1540" s="2"/>
      <c r="DK1540" s="2"/>
    </row>
    <row r="1541" spans="3:115" s="80" customFormat="1" x14ac:dyDescent="0.15">
      <c r="C1541" s="81"/>
      <c r="G1541" s="82"/>
      <c r="H1541" s="161"/>
      <c r="Q1541" s="2"/>
      <c r="BC1541" s="2"/>
      <c r="BM1541" s="2"/>
      <c r="BW1541" s="2"/>
      <c r="CG1541" s="2"/>
      <c r="CQ1541" s="2"/>
      <c r="DA1541" s="2"/>
      <c r="DK1541" s="2"/>
    </row>
    <row r="1542" spans="3:115" s="80" customFormat="1" x14ac:dyDescent="0.15">
      <c r="C1542" s="81"/>
      <c r="G1542" s="82"/>
      <c r="H1542" s="161"/>
      <c r="Q1542" s="2"/>
      <c r="BC1542" s="2"/>
      <c r="BM1542" s="2"/>
      <c r="BW1542" s="2"/>
      <c r="CG1542" s="2"/>
      <c r="CQ1542" s="2"/>
      <c r="DA1542" s="2"/>
      <c r="DK1542" s="2"/>
    </row>
    <row r="1543" spans="3:115" s="80" customFormat="1" x14ac:dyDescent="0.15">
      <c r="C1543" s="81"/>
      <c r="G1543" s="82"/>
      <c r="H1543" s="161"/>
      <c r="Q1543" s="2"/>
      <c r="BC1543" s="2"/>
      <c r="BM1543" s="2"/>
      <c r="BW1543" s="2"/>
      <c r="CG1543" s="2"/>
      <c r="CQ1543" s="2"/>
      <c r="DA1543" s="2"/>
      <c r="DK1543" s="2"/>
    </row>
    <row r="1544" spans="3:115" s="80" customFormat="1" x14ac:dyDescent="0.15">
      <c r="C1544" s="81"/>
      <c r="G1544" s="82"/>
      <c r="H1544" s="161"/>
      <c r="Q1544" s="2"/>
      <c r="BC1544" s="2"/>
      <c r="BM1544" s="2"/>
      <c r="BW1544" s="2"/>
      <c r="CG1544" s="2"/>
      <c r="CQ1544" s="2"/>
      <c r="DA1544" s="2"/>
      <c r="DK1544" s="2"/>
    </row>
    <row r="1545" spans="3:115" s="80" customFormat="1" x14ac:dyDescent="0.15">
      <c r="C1545" s="81"/>
      <c r="G1545" s="82"/>
      <c r="H1545" s="161"/>
      <c r="Q1545" s="2"/>
      <c r="BC1545" s="2"/>
      <c r="BM1545" s="2"/>
      <c r="BW1545" s="2"/>
      <c r="CG1545" s="2"/>
      <c r="CQ1545" s="2"/>
      <c r="DA1545" s="2"/>
      <c r="DK1545" s="2"/>
    </row>
    <row r="1546" spans="3:115" s="80" customFormat="1" x14ac:dyDescent="0.15">
      <c r="C1546" s="81"/>
      <c r="G1546" s="82"/>
      <c r="H1546" s="161"/>
      <c r="Q1546" s="2"/>
      <c r="BC1546" s="2"/>
      <c r="BM1546" s="2"/>
      <c r="BW1546" s="2"/>
      <c r="CG1546" s="2"/>
      <c r="CQ1546" s="2"/>
      <c r="DA1546" s="2"/>
      <c r="DK1546" s="2"/>
    </row>
    <row r="1547" spans="3:115" s="80" customFormat="1" x14ac:dyDescent="0.15">
      <c r="C1547" s="81"/>
      <c r="G1547" s="82"/>
      <c r="H1547" s="161"/>
      <c r="Q1547" s="2"/>
      <c r="BC1547" s="2"/>
      <c r="BM1547" s="2"/>
      <c r="BW1547" s="2"/>
      <c r="CG1547" s="2"/>
      <c r="CQ1547" s="2"/>
      <c r="DA1547" s="2"/>
      <c r="DK1547" s="2"/>
    </row>
    <row r="1548" spans="3:115" s="80" customFormat="1" x14ac:dyDescent="0.15">
      <c r="C1548" s="81"/>
      <c r="G1548" s="82"/>
      <c r="H1548" s="161"/>
      <c r="Q1548" s="2"/>
      <c r="BC1548" s="2"/>
      <c r="BM1548" s="2"/>
      <c r="BW1548" s="2"/>
      <c r="CG1548" s="2"/>
      <c r="CQ1548" s="2"/>
      <c r="DA1548" s="2"/>
      <c r="DK1548" s="2"/>
    </row>
    <row r="1549" spans="3:115" s="80" customFormat="1" x14ac:dyDescent="0.15">
      <c r="C1549" s="81"/>
      <c r="G1549" s="82"/>
      <c r="H1549" s="161"/>
      <c r="Q1549" s="2"/>
      <c r="BC1549" s="2"/>
      <c r="BM1549" s="2"/>
      <c r="BW1549" s="2"/>
      <c r="CG1549" s="2"/>
      <c r="CQ1549" s="2"/>
      <c r="DA1549" s="2"/>
      <c r="DK1549" s="2"/>
    </row>
    <row r="1550" spans="3:115" s="80" customFormat="1" x14ac:dyDescent="0.15">
      <c r="C1550" s="81"/>
      <c r="G1550" s="82"/>
      <c r="H1550" s="161"/>
      <c r="Q1550" s="2"/>
      <c r="BC1550" s="2"/>
      <c r="BM1550" s="2"/>
      <c r="BW1550" s="2"/>
      <c r="CG1550" s="2"/>
      <c r="CQ1550" s="2"/>
      <c r="DA1550" s="2"/>
      <c r="DK1550" s="2"/>
    </row>
    <row r="1551" spans="3:115" s="80" customFormat="1" x14ac:dyDescent="0.15">
      <c r="C1551" s="81"/>
      <c r="G1551" s="82"/>
      <c r="H1551" s="161"/>
      <c r="Q1551" s="2"/>
      <c r="BC1551" s="2"/>
      <c r="BM1551" s="2"/>
      <c r="BW1551" s="2"/>
      <c r="CG1551" s="2"/>
      <c r="CQ1551" s="2"/>
      <c r="DA1551" s="2"/>
      <c r="DK1551" s="2"/>
    </row>
    <row r="1552" spans="3:115" s="80" customFormat="1" x14ac:dyDescent="0.15">
      <c r="C1552" s="81"/>
      <c r="G1552" s="82"/>
      <c r="H1552" s="161"/>
      <c r="Q1552" s="2"/>
      <c r="BC1552" s="2"/>
      <c r="BM1552" s="2"/>
      <c r="BW1552" s="2"/>
      <c r="CG1552" s="2"/>
      <c r="CQ1552" s="2"/>
      <c r="DA1552" s="2"/>
      <c r="DK1552" s="2"/>
    </row>
    <row r="1553" spans="3:115" s="80" customFormat="1" x14ac:dyDescent="0.15">
      <c r="C1553" s="81"/>
      <c r="G1553" s="82"/>
      <c r="H1553" s="161"/>
      <c r="Q1553" s="2"/>
      <c r="BC1553" s="2"/>
      <c r="BM1553" s="2"/>
      <c r="BW1553" s="2"/>
      <c r="CG1553" s="2"/>
      <c r="CQ1553" s="2"/>
      <c r="DA1553" s="2"/>
      <c r="DK1553" s="2"/>
    </row>
    <row r="1554" spans="3:115" s="80" customFormat="1" x14ac:dyDescent="0.15">
      <c r="C1554" s="81"/>
      <c r="G1554" s="82"/>
      <c r="H1554" s="161"/>
      <c r="Q1554" s="2"/>
      <c r="BC1554" s="2"/>
      <c r="BM1554" s="2"/>
      <c r="BW1554" s="2"/>
      <c r="CG1554" s="2"/>
      <c r="CQ1554" s="2"/>
      <c r="DA1554" s="2"/>
      <c r="DK1554" s="2"/>
    </row>
    <row r="1555" spans="3:115" s="80" customFormat="1" x14ac:dyDescent="0.15">
      <c r="C1555" s="81"/>
      <c r="G1555" s="82"/>
      <c r="H1555" s="161"/>
      <c r="Q1555" s="2"/>
      <c r="BC1555" s="2"/>
      <c r="BM1555" s="2"/>
      <c r="BW1555" s="2"/>
      <c r="CG1555" s="2"/>
      <c r="CQ1555" s="2"/>
      <c r="DA1555" s="2"/>
      <c r="DK1555" s="2"/>
    </row>
    <row r="1556" spans="3:115" s="80" customFormat="1" x14ac:dyDescent="0.15">
      <c r="C1556" s="81"/>
      <c r="G1556" s="82"/>
      <c r="H1556" s="161"/>
      <c r="Q1556" s="2"/>
      <c r="BC1556" s="2"/>
      <c r="BM1556" s="2"/>
      <c r="BW1556" s="2"/>
      <c r="CG1556" s="2"/>
      <c r="CQ1556" s="2"/>
      <c r="DA1556" s="2"/>
      <c r="DK1556" s="2"/>
    </row>
    <row r="1557" spans="3:115" s="80" customFormat="1" x14ac:dyDescent="0.15">
      <c r="C1557" s="81"/>
      <c r="G1557" s="82"/>
      <c r="H1557" s="161"/>
      <c r="Q1557" s="2"/>
      <c r="BC1557" s="2"/>
      <c r="BM1557" s="2"/>
      <c r="BW1557" s="2"/>
      <c r="CG1557" s="2"/>
      <c r="CQ1557" s="2"/>
      <c r="DA1557" s="2"/>
      <c r="DK1557" s="2"/>
    </row>
    <row r="1558" spans="3:115" s="80" customFormat="1" x14ac:dyDescent="0.15">
      <c r="C1558" s="81"/>
      <c r="G1558" s="82"/>
      <c r="H1558" s="161"/>
      <c r="Q1558" s="2"/>
      <c r="BC1558" s="2"/>
      <c r="BM1558" s="2"/>
      <c r="BW1558" s="2"/>
      <c r="CG1558" s="2"/>
      <c r="CQ1558" s="2"/>
      <c r="DA1558" s="2"/>
      <c r="DK1558" s="2"/>
    </row>
    <row r="1559" spans="3:115" s="80" customFormat="1" x14ac:dyDescent="0.15">
      <c r="C1559" s="81"/>
      <c r="G1559" s="82"/>
      <c r="H1559" s="161"/>
      <c r="Q1559" s="2"/>
      <c r="BC1559" s="2"/>
      <c r="BM1559" s="2"/>
      <c r="BW1559" s="2"/>
      <c r="CG1559" s="2"/>
      <c r="CQ1559" s="2"/>
      <c r="DA1559" s="2"/>
      <c r="DK1559" s="2"/>
    </row>
    <row r="1560" spans="3:115" s="80" customFormat="1" x14ac:dyDescent="0.15">
      <c r="C1560" s="81"/>
      <c r="G1560" s="82"/>
      <c r="H1560" s="161"/>
      <c r="Q1560" s="2"/>
      <c r="BC1560" s="2"/>
      <c r="BM1560" s="2"/>
      <c r="BW1560" s="2"/>
      <c r="CG1560" s="2"/>
      <c r="CQ1560" s="2"/>
      <c r="DA1560" s="2"/>
      <c r="DK1560" s="2"/>
    </row>
    <row r="1561" spans="3:115" s="80" customFormat="1" x14ac:dyDescent="0.15">
      <c r="C1561" s="81"/>
      <c r="G1561" s="82"/>
      <c r="H1561" s="161"/>
      <c r="Q1561" s="2"/>
      <c r="BC1561" s="2"/>
      <c r="BM1561" s="2"/>
      <c r="BW1561" s="2"/>
      <c r="CG1561" s="2"/>
      <c r="CQ1561" s="2"/>
      <c r="DA1561" s="2"/>
      <c r="DK1561" s="2"/>
    </row>
    <row r="1562" spans="3:115" s="80" customFormat="1" x14ac:dyDescent="0.15">
      <c r="C1562" s="81"/>
      <c r="G1562" s="82"/>
      <c r="H1562" s="161"/>
      <c r="Q1562" s="2"/>
      <c r="BC1562" s="2"/>
      <c r="BM1562" s="2"/>
      <c r="BW1562" s="2"/>
      <c r="CG1562" s="2"/>
      <c r="CQ1562" s="2"/>
      <c r="DA1562" s="2"/>
      <c r="DK1562" s="2"/>
    </row>
    <row r="1563" spans="3:115" s="80" customFormat="1" x14ac:dyDescent="0.15">
      <c r="C1563" s="81"/>
      <c r="G1563" s="82"/>
      <c r="H1563" s="161"/>
      <c r="Q1563" s="2"/>
      <c r="BC1563" s="2"/>
      <c r="BM1563" s="2"/>
      <c r="BW1563" s="2"/>
      <c r="CG1563" s="2"/>
      <c r="CQ1563" s="2"/>
      <c r="DA1563" s="2"/>
      <c r="DK1563" s="2"/>
    </row>
    <row r="1564" spans="3:115" s="80" customFormat="1" x14ac:dyDescent="0.15">
      <c r="C1564" s="81"/>
      <c r="G1564" s="82"/>
      <c r="H1564" s="161"/>
      <c r="Q1564" s="2"/>
      <c r="BC1564" s="2"/>
      <c r="BM1564" s="2"/>
      <c r="BW1564" s="2"/>
      <c r="CG1564" s="2"/>
      <c r="CQ1564" s="2"/>
      <c r="DA1564" s="2"/>
      <c r="DK1564" s="2"/>
    </row>
    <row r="1565" spans="3:115" s="80" customFormat="1" x14ac:dyDescent="0.15">
      <c r="C1565" s="81"/>
      <c r="G1565" s="82"/>
      <c r="H1565" s="161"/>
      <c r="Q1565" s="2"/>
      <c r="BC1565" s="2"/>
      <c r="BM1565" s="2"/>
      <c r="BW1565" s="2"/>
      <c r="CG1565" s="2"/>
      <c r="CQ1565" s="2"/>
      <c r="DA1565" s="2"/>
      <c r="DK1565" s="2"/>
    </row>
    <row r="1566" spans="3:115" s="80" customFormat="1" x14ac:dyDescent="0.15">
      <c r="C1566" s="81"/>
      <c r="G1566" s="82"/>
      <c r="H1566" s="161"/>
      <c r="Q1566" s="2"/>
      <c r="BC1566" s="2"/>
      <c r="BM1566" s="2"/>
      <c r="BW1566" s="2"/>
      <c r="CG1566" s="2"/>
      <c r="CQ1566" s="2"/>
      <c r="DA1566" s="2"/>
      <c r="DK1566" s="2"/>
    </row>
    <row r="1567" spans="3:115" s="80" customFormat="1" x14ac:dyDescent="0.15">
      <c r="C1567" s="81"/>
      <c r="G1567" s="82"/>
      <c r="H1567" s="161"/>
      <c r="Q1567" s="2"/>
      <c r="BC1567" s="2"/>
      <c r="BM1567" s="2"/>
      <c r="BW1567" s="2"/>
      <c r="CG1567" s="2"/>
      <c r="CQ1567" s="2"/>
      <c r="DA1567" s="2"/>
      <c r="DK1567" s="2"/>
    </row>
    <row r="1568" spans="3:115" s="80" customFormat="1" x14ac:dyDescent="0.15">
      <c r="C1568" s="81"/>
      <c r="G1568" s="82"/>
      <c r="H1568" s="161"/>
      <c r="Q1568" s="2"/>
      <c r="BC1568" s="2"/>
      <c r="BM1568" s="2"/>
      <c r="BW1568" s="2"/>
      <c r="CG1568" s="2"/>
      <c r="CQ1568" s="2"/>
      <c r="DA1568" s="2"/>
      <c r="DK1568" s="2"/>
    </row>
    <row r="1569" spans="3:115" s="80" customFormat="1" x14ac:dyDescent="0.15">
      <c r="C1569" s="81"/>
      <c r="G1569" s="82"/>
      <c r="H1569" s="161"/>
      <c r="Q1569" s="2"/>
      <c r="BC1569" s="2"/>
      <c r="BM1569" s="2"/>
      <c r="BW1569" s="2"/>
      <c r="CG1569" s="2"/>
      <c r="CQ1569" s="2"/>
      <c r="DA1569" s="2"/>
      <c r="DK1569" s="2"/>
    </row>
    <row r="1570" spans="3:115" s="80" customFormat="1" x14ac:dyDescent="0.15">
      <c r="C1570" s="81"/>
      <c r="G1570" s="82"/>
      <c r="H1570" s="161"/>
      <c r="Q1570" s="2"/>
      <c r="BC1570" s="2"/>
      <c r="BM1570" s="2"/>
      <c r="BW1570" s="2"/>
      <c r="CG1570" s="2"/>
      <c r="CQ1570" s="2"/>
      <c r="DA1570" s="2"/>
      <c r="DK1570" s="2"/>
    </row>
    <row r="1571" spans="3:115" s="80" customFormat="1" x14ac:dyDescent="0.15">
      <c r="C1571" s="81"/>
      <c r="G1571" s="82"/>
      <c r="H1571" s="161"/>
      <c r="Q1571" s="2"/>
      <c r="BC1571" s="2"/>
      <c r="BM1571" s="2"/>
      <c r="BW1571" s="2"/>
      <c r="CG1571" s="2"/>
      <c r="CQ1571" s="2"/>
      <c r="DA1571" s="2"/>
      <c r="DK1571" s="2"/>
    </row>
    <row r="1572" spans="3:115" s="80" customFormat="1" x14ac:dyDescent="0.15">
      <c r="C1572" s="81"/>
      <c r="G1572" s="82"/>
      <c r="H1572" s="161"/>
      <c r="Q1572" s="2"/>
      <c r="BC1572" s="2"/>
      <c r="BM1572" s="2"/>
      <c r="BW1572" s="2"/>
      <c r="CG1572" s="2"/>
      <c r="CQ1572" s="2"/>
      <c r="DA1572" s="2"/>
      <c r="DK1572" s="2"/>
    </row>
    <row r="1573" spans="3:115" s="80" customFormat="1" x14ac:dyDescent="0.15">
      <c r="C1573" s="81"/>
      <c r="G1573" s="82"/>
      <c r="H1573" s="161"/>
      <c r="Q1573" s="2"/>
      <c r="BC1573" s="2"/>
      <c r="BM1573" s="2"/>
      <c r="BW1573" s="2"/>
      <c r="CG1573" s="2"/>
      <c r="CQ1573" s="2"/>
      <c r="DA1573" s="2"/>
      <c r="DK1573" s="2"/>
    </row>
    <row r="1574" spans="3:115" s="80" customFormat="1" x14ac:dyDescent="0.15">
      <c r="C1574" s="81"/>
      <c r="G1574" s="82"/>
      <c r="H1574" s="161"/>
      <c r="Q1574" s="2"/>
      <c r="BC1574" s="2"/>
      <c r="BM1574" s="2"/>
      <c r="BW1574" s="2"/>
      <c r="CG1574" s="2"/>
      <c r="CQ1574" s="2"/>
      <c r="DA1574" s="2"/>
      <c r="DK1574" s="2"/>
    </row>
    <row r="1575" spans="3:115" s="80" customFormat="1" x14ac:dyDescent="0.15">
      <c r="C1575" s="81"/>
      <c r="G1575" s="82"/>
      <c r="H1575" s="161"/>
      <c r="Q1575" s="2"/>
      <c r="BC1575" s="2"/>
      <c r="BM1575" s="2"/>
      <c r="BW1575" s="2"/>
      <c r="CG1575" s="2"/>
      <c r="CQ1575" s="2"/>
      <c r="DA1575" s="2"/>
      <c r="DK1575" s="2"/>
    </row>
    <row r="1576" spans="3:115" s="80" customFormat="1" x14ac:dyDescent="0.15">
      <c r="C1576" s="81"/>
      <c r="G1576" s="82"/>
      <c r="H1576" s="161"/>
      <c r="Q1576" s="2"/>
      <c r="BC1576" s="2"/>
      <c r="BM1576" s="2"/>
      <c r="BW1576" s="2"/>
      <c r="CG1576" s="2"/>
      <c r="CQ1576" s="2"/>
      <c r="DA1576" s="2"/>
      <c r="DK1576" s="2"/>
    </row>
    <row r="1577" spans="3:115" s="80" customFormat="1" x14ac:dyDescent="0.15">
      <c r="C1577" s="81"/>
      <c r="G1577" s="82"/>
      <c r="H1577" s="161"/>
      <c r="Q1577" s="2"/>
      <c r="BC1577" s="2"/>
      <c r="BM1577" s="2"/>
      <c r="BW1577" s="2"/>
      <c r="CG1577" s="2"/>
      <c r="CQ1577" s="2"/>
      <c r="DA1577" s="2"/>
      <c r="DK1577" s="2"/>
    </row>
    <row r="1578" spans="3:115" s="80" customFormat="1" x14ac:dyDescent="0.15">
      <c r="C1578" s="81"/>
      <c r="G1578" s="82"/>
      <c r="H1578" s="161"/>
      <c r="Q1578" s="2"/>
      <c r="BC1578" s="2"/>
      <c r="BM1578" s="2"/>
      <c r="BW1578" s="2"/>
      <c r="CG1578" s="2"/>
      <c r="CQ1578" s="2"/>
      <c r="DA1578" s="2"/>
      <c r="DK1578" s="2"/>
    </row>
    <row r="1579" spans="3:115" s="80" customFormat="1" x14ac:dyDescent="0.15">
      <c r="C1579" s="81"/>
      <c r="G1579" s="82"/>
      <c r="H1579" s="161"/>
      <c r="Q1579" s="2"/>
      <c r="BC1579" s="2"/>
      <c r="BM1579" s="2"/>
      <c r="BW1579" s="2"/>
      <c r="CG1579" s="2"/>
      <c r="CQ1579" s="2"/>
      <c r="DA1579" s="2"/>
      <c r="DK1579" s="2"/>
    </row>
    <row r="1580" spans="3:115" s="80" customFormat="1" x14ac:dyDescent="0.15">
      <c r="C1580" s="81"/>
      <c r="G1580" s="82"/>
      <c r="H1580" s="161"/>
      <c r="Q1580" s="2"/>
      <c r="BC1580" s="2"/>
      <c r="BM1580" s="2"/>
      <c r="BW1580" s="2"/>
      <c r="CG1580" s="2"/>
      <c r="CQ1580" s="2"/>
      <c r="DA1580" s="2"/>
      <c r="DK1580" s="2"/>
    </row>
    <row r="1581" spans="3:115" s="80" customFormat="1" x14ac:dyDescent="0.15">
      <c r="C1581" s="81"/>
      <c r="G1581" s="82"/>
      <c r="H1581" s="161"/>
      <c r="Q1581" s="2"/>
      <c r="BC1581" s="2"/>
      <c r="BM1581" s="2"/>
      <c r="BW1581" s="2"/>
      <c r="CG1581" s="2"/>
      <c r="CQ1581" s="2"/>
      <c r="DA1581" s="2"/>
      <c r="DK1581" s="2"/>
    </row>
    <row r="1582" spans="3:115" s="80" customFormat="1" x14ac:dyDescent="0.15">
      <c r="C1582" s="81"/>
      <c r="G1582" s="82"/>
      <c r="H1582" s="161"/>
      <c r="Q1582" s="2"/>
      <c r="BC1582" s="2"/>
      <c r="BM1582" s="2"/>
      <c r="BW1582" s="2"/>
      <c r="CG1582" s="2"/>
      <c r="CQ1582" s="2"/>
      <c r="DA1582" s="2"/>
      <c r="DK1582" s="2"/>
    </row>
    <row r="1583" spans="3:115" s="80" customFormat="1" x14ac:dyDescent="0.15">
      <c r="C1583" s="81"/>
      <c r="G1583" s="82"/>
      <c r="H1583" s="161"/>
      <c r="Q1583" s="2"/>
      <c r="BC1583" s="2"/>
      <c r="BM1583" s="2"/>
      <c r="BW1583" s="2"/>
      <c r="CG1583" s="2"/>
      <c r="CQ1583" s="2"/>
      <c r="DA1583" s="2"/>
      <c r="DK1583" s="2"/>
    </row>
    <row r="1584" spans="3:115" s="80" customFormat="1" x14ac:dyDescent="0.15">
      <c r="C1584" s="81"/>
      <c r="G1584" s="82"/>
      <c r="H1584" s="161"/>
      <c r="Q1584" s="2"/>
      <c r="BC1584" s="2"/>
      <c r="BM1584" s="2"/>
      <c r="BW1584" s="2"/>
      <c r="CG1584" s="2"/>
      <c r="CQ1584" s="2"/>
      <c r="DA1584" s="2"/>
      <c r="DK1584" s="2"/>
    </row>
    <row r="1585" spans="3:115" s="80" customFormat="1" x14ac:dyDescent="0.15">
      <c r="C1585" s="81"/>
      <c r="G1585" s="82"/>
      <c r="H1585" s="161"/>
      <c r="Q1585" s="2"/>
      <c r="BC1585" s="2"/>
      <c r="BM1585" s="2"/>
      <c r="BW1585" s="2"/>
      <c r="CG1585" s="2"/>
      <c r="CQ1585" s="2"/>
      <c r="DA1585" s="2"/>
      <c r="DK1585" s="2"/>
    </row>
    <row r="1586" spans="3:115" s="80" customFormat="1" x14ac:dyDescent="0.15">
      <c r="C1586" s="81"/>
      <c r="G1586" s="82"/>
      <c r="H1586" s="161"/>
      <c r="Q1586" s="2"/>
      <c r="BC1586" s="2"/>
      <c r="BM1586" s="2"/>
      <c r="BW1586" s="2"/>
      <c r="CG1586" s="2"/>
      <c r="CQ1586" s="2"/>
      <c r="DA1586" s="2"/>
      <c r="DK1586" s="2"/>
    </row>
    <row r="1587" spans="3:115" s="80" customFormat="1" x14ac:dyDescent="0.15">
      <c r="C1587" s="81"/>
      <c r="G1587" s="82"/>
      <c r="H1587" s="161"/>
      <c r="Q1587" s="2"/>
      <c r="BC1587" s="2"/>
      <c r="BM1587" s="2"/>
      <c r="BW1587" s="2"/>
      <c r="CG1587" s="2"/>
      <c r="CQ1587" s="2"/>
      <c r="DA1587" s="2"/>
      <c r="DK1587" s="2"/>
    </row>
    <row r="1588" spans="3:115" s="80" customFormat="1" x14ac:dyDescent="0.15">
      <c r="C1588" s="81"/>
      <c r="G1588" s="82"/>
      <c r="H1588" s="161"/>
      <c r="Q1588" s="2"/>
      <c r="BC1588" s="2"/>
      <c r="BM1588" s="2"/>
      <c r="BW1588" s="2"/>
      <c r="CG1588" s="2"/>
      <c r="CQ1588" s="2"/>
      <c r="DA1588" s="2"/>
      <c r="DK1588" s="2"/>
    </row>
    <row r="1589" spans="3:115" s="80" customFormat="1" x14ac:dyDescent="0.15">
      <c r="C1589" s="81"/>
      <c r="G1589" s="82"/>
      <c r="H1589" s="161"/>
      <c r="Q1589" s="2"/>
      <c r="BC1589" s="2"/>
      <c r="BM1589" s="2"/>
      <c r="BW1589" s="2"/>
      <c r="CG1589" s="2"/>
      <c r="CQ1589" s="2"/>
      <c r="DA1589" s="2"/>
      <c r="DK1589" s="2"/>
    </row>
    <row r="1590" spans="3:115" s="80" customFormat="1" x14ac:dyDescent="0.15">
      <c r="C1590" s="81"/>
      <c r="G1590" s="82"/>
      <c r="H1590" s="161"/>
      <c r="Q1590" s="2"/>
      <c r="BC1590" s="2"/>
      <c r="BM1590" s="2"/>
      <c r="BW1590" s="2"/>
      <c r="CG1590" s="2"/>
      <c r="CQ1590" s="2"/>
      <c r="DA1590" s="2"/>
      <c r="DK1590" s="2"/>
    </row>
    <row r="1591" spans="3:115" s="80" customFormat="1" x14ac:dyDescent="0.15">
      <c r="C1591" s="81"/>
      <c r="G1591" s="82"/>
      <c r="H1591" s="161"/>
      <c r="Q1591" s="2"/>
      <c r="BC1591" s="2"/>
      <c r="BM1591" s="2"/>
      <c r="BW1591" s="2"/>
      <c r="CG1591" s="2"/>
      <c r="CQ1591" s="2"/>
      <c r="DA1591" s="2"/>
      <c r="DK1591" s="2"/>
    </row>
    <row r="1592" spans="3:115" s="80" customFormat="1" x14ac:dyDescent="0.15">
      <c r="C1592" s="81"/>
      <c r="G1592" s="82"/>
      <c r="H1592" s="161"/>
      <c r="Q1592" s="2"/>
      <c r="BC1592" s="2"/>
      <c r="BM1592" s="2"/>
      <c r="BW1592" s="2"/>
      <c r="CG1592" s="2"/>
      <c r="CQ1592" s="2"/>
      <c r="DA1592" s="2"/>
      <c r="DK1592" s="2"/>
    </row>
    <row r="1593" spans="3:115" s="80" customFormat="1" x14ac:dyDescent="0.15">
      <c r="C1593" s="81"/>
      <c r="G1593" s="82"/>
      <c r="H1593" s="161"/>
      <c r="Q1593" s="2"/>
      <c r="BC1593" s="2"/>
      <c r="BM1593" s="2"/>
      <c r="BW1593" s="2"/>
      <c r="CG1593" s="2"/>
      <c r="CQ1593" s="2"/>
      <c r="DA1593" s="2"/>
      <c r="DK1593" s="2"/>
    </row>
    <row r="1594" spans="3:115" s="80" customFormat="1" x14ac:dyDescent="0.15">
      <c r="C1594" s="81"/>
      <c r="G1594" s="82"/>
      <c r="H1594" s="161"/>
      <c r="Q1594" s="2"/>
      <c r="BC1594" s="2"/>
      <c r="BM1594" s="2"/>
      <c r="BW1594" s="2"/>
      <c r="CG1594" s="2"/>
      <c r="CQ1594" s="2"/>
      <c r="DA1594" s="2"/>
      <c r="DK1594" s="2"/>
    </row>
    <row r="1595" spans="3:115" s="80" customFormat="1" x14ac:dyDescent="0.15">
      <c r="C1595" s="81"/>
      <c r="G1595" s="82"/>
      <c r="H1595" s="161"/>
      <c r="Q1595" s="2"/>
      <c r="BC1595" s="2"/>
      <c r="BM1595" s="2"/>
      <c r="BW1595" s="2"/>
      <c r="CG1595" s="2"/>
      <c r="CQ1595" s="2"/>
      <c r="DA1595" s="2"/>
      <c r="DK1595" s="2"/>
    </row>
    <row r="1596" spans="3:115" s="80" customFormat="1" x14ac:dyDescent="0.15">
      <c r="C1596" s="81"/>
      <c r="G1596" s="82"/>
      <c r="H1596" s="161"/>
      <c r="Q1596" s="2"/>
      <c r="BC1596" s="2"/>
      <c r="BM1596" s="2"/>
      <c r="BW1596" s="2"/>
      <c r="CG1596" s="2"/>
      <c r="CQ1596" s="2"/>
      <c r="DA1596" s="2"/>
      <c r="DK1596" s="2"/>
    </row>
    <row r="1597" spans="3:115" s="80" customFormat="1" x14ac:dyDescent="0.15">
      <c r="C1597" s="81"/>
      <c r="G1597" s="82"/>
      <c r="H1597" s="161"/>
      <c r="Q1597" s="2"/>
      <c r="BC1597" s="2"/>
      <c r="BM1597" s="2"/>
      <c r="BW1597" s="2"/>
      <c r="CG1597" s="2"/>
      <c r="CQ1597" s="2"/>
      <c r="DA1597" s="2"/>
      <c r="DK1597" s="2"/>
    </row>
    <row r="1598" spans="3:115" s="80" customFormat="1" x14ac:dyDescent="0.15">
      <c r="C1598" s="81"/>
      <c r="G1598" s="82"/>
      <c r="H1598" s="161"/>
      <c r="Q1598" s="2"/>
      <c r="BC1598" s="2"/>
      <c r="BM1598" s="2"/>
      <c r="BW1598" s="2"/>
      <c r="CG1598" s="2"/>
      <c r="CQ1598" s="2"/>
      <c r="DA1598" s="2"/>
      <c r="DK1598" s="2"/>
    </row>
    <row r="1599" spans="3:115" s="80" customFormat="1" x14ac:dyDescent="0.15">
      <c r="C1599" s="81"/>
      <c r="G1599" s="82"/>
      <c r="H1599" s="161"/>
      <c r="Q1599" s="2"/>
      <c r="BC1599" s="2"/>
      <c r="BM1599" s="2"/>
      <c r="BW1599" s="2"/>
      <c r="CG1599" s="2"/>
      <c r="CQ1599" s="2"/>
      <c r="DA1599" s="2"/>
      <c r="DK1599" s="2"/>
    </row>
    <row r="1600" spans="3:115" s="80" customFormat="1" x14ac:dyDescent="0.15">
      <c r="C1600" s="81"/>
      <c r="G1600" s="82"/>
      <c r="H1600" s="161"/>
      <c r="Q1600" s="2"/>
      <c r="BC1600" s="2"/>
      <c r="BM1600" s="2"/>
      <c r="BW1600" s="2"/>
      <c r="CG1600" s="2"/>
      <c r="CQ1600" s="2"/>
      <c r="DA1600" s="2"/>
      <c r="DK1600" s="2"/>
    </row>
    <row r="1601" spans="3:115" s="80" customFormat="1" x14ac:dyDescent="0.15">
      <c r="C1601" s="81"/>
      <c r="G1601" s="82"/>
      <c r="H1601" s="161"/>
      <c r="Q1601" s="2"/>
      <c r="BC1601" s="2"/>
      <c r="BM1601" s="2"/>
      <c r="BW1601" s="2"/>
      <c r="CG1601" s="2"/>
      <c r="CQ1601" s="2"/>
      <c r="DA1601" s="2"/>
      <c r="DK1601" s="2"/>
    </row>
    <row r="1602" spans="3:115" s="80" customFormat="1" x14ac:dyDescent="0.15">
      <c r="C1602" s="81"/>
      <c r="G1602" s="82"/>
      <c r="H1602" s="161"/>
      <c r="Q1602" s="2"/>
      <c r="BC1602" s="2"/>
      <c r="BM1602" s="2"/>
      <c r="BW1602" s="2"/>
      <c r="CG1602" s="2"/>
      <c r="CQ1602" s="2"/>
      <c r="DA1602" s="2"/>
      <c r="DK1602" s="2"/>
    </row>
    <row r="1603" spans="3:115" s="80" customFormat="1" x14ac:dyDescent="0.15">
      <c r="C1603" s="81"/>
      <c r="G1603" s="82"/>
      <c r="H1603" s="161"/>
      <c r="Q1603" s="2"/>
      <c r="BC1603" s="2"/>
      <c r="BM1603" s="2"/>
      <c r="BW1603" s="2"/>
      <c r="CG1603" s="2"/>
      <c r="CQ1603" s="2"/>
      <c r="DA1603" s="2"/>
      <c r="DK1603" s="2"/>
    </row>
    <row r="1604" spans="3:115" s="80" customFormat="1" x14ac:dyDescent="0.15">
      <c r="C1604" s="81"/>
      <c r="G1604" s="82"/>
      <c r="H1604" s="161"/>
      <c r="Q1604" s="2"/>
      <c r="BC1604" s="2"/>
      <c r="BM1604" s="2"/>
      <c r="BW1604" s="2"/>
      <c r="CG1604" s="2"/>
      <c r="CQ1604" s="2"/>
      <c r="DA1604" s="2"/>
      <c r="DK1604" s="2"/>
    </row>
    <row r="1605" spans="3:115" s="80" customFormat="1" x14ac:dyDescent="0.15">
      <c r="C1605" s="81"/>
      <c r="G1605" s="82"/>
      <c r="H1605" s="161"/>
      <c r="Q1605" s="2"/>
      <c r="BC1605" s="2"/>
      <c r="BM1605" s="2"/>
      <c r="BW1605" s="2"/>
      <c r="CG1605" s="2"/>
      <c r="CQ1605" s="2"/>
      <c r="DA1605" s="2"/>
      <c r="DK1605" s="2"/>
    </row>
    <row r="1606" spans="3:115" s="80" customFormat="1" x14ac:dyDescent="0.15">
      <c r="C1606" s="81"/>
      <c r="G1606" s="82"/>
      <c r="H1606" s="161"/>
      <c r="Q1606" s="2"/>
      <c r="BC1606" s="2"/>
      <c r="BM1606" s="2"/>
      <c r="BW1606" s="2"/>
      <c r="CG1606" s="2"/>
      <c r="CQ1606" s="2"/>
      <c r="DA1606" s="2"/>
      <c r="DK1606" s="2"/>
    </row>
    <row r="1607" spans="3:115" s="80" customFormat="1" x14ac:dyDescent="0.15">
      <c r="C1607" s="81"/>
      <c r="G1607" s="82"/>
      <c r="H1607" s="161"/>
      <c r="Q1607" s="2"/>
      <c r="BC1607" s="2"/>
      <c r="BM1607" s="2"/>
      <c r="BW1607" s="2"/>
      <c r="CG1607" s="2"/>
      <c r="CQ1607" s="2"/>
      <c r="DA1607" s="2"/>
      <c r="DK1607" s="2"/>
    </row>
    <row r="1608" spans="3:115" s="80" customFormat="1" x14ac:dyDescent="0.15">
      <c r="C1608" s="81"/>
      <c r="G1608" s="82"/>
      <c r="H1608" s="161"/>
      <c r="Q1608" s="2"/>
      <c r="BC1608" s="2"/>
      <c r="BM1608" s="2"/>
      <c r="BW1608" s="2"/>
      <c r="CG1608" s="2"/>
      <c r="CQ1608" s="2"/>
      <c r="DA1608" s="2"/>
      <c r="DK1608" s="2"/>
    </row>
    <row r="1609" spans="3:115" s="80" customFormat="1" x14ac:dyDescent="0.15">
      <c r="C1609" s="81"/>
      <c r="G1609" s="82"/>
      <c r="H1609" s="161"/>
      <c r="Q1609" s="2"/>
      <c r="BC1609" s="2"/>
      <c r="BM1609" s="2"/>
      <c r="BW1609" s="2"/>
      <c r="CG1609" s="2"/>
      <c r="CQ1609" s="2"/>
      <c r="DA1609" s="2"/>
      <c r="DK1609" s="2"/>
    </row>
    <row r="1610" spans="3:115" s="80" customFormat="1" x14ac:dyDescent="0.15">
      <c r="C1610" s="81"/>
      <c r="G1610" s="82"/>
      <c r="H1610" s="161"/>
      <c r="Q1610" s="2"/>
      <c r="BC1610" s="2"/>
      <c r="BM1610" s="2"/>
      <c r="BW1610" s="2"/>
      <c r="CG1610" s="2"/>
      <c r="CQ1610" s="2"/>
      <c r="DA1610" s="2"/>
      <c r="DK1610" s="2"/>
    </row>
    <row r="1611" spans="3:115" s="80" customFormat="1" x14ac:dyDescent="0.15">
      <c r="C1611" s="81"/>
      <c r="G1611" s="82"/>
      <c r="H1611" s="161"/>
      <c r="Q1611" s="2"/>
      <c r="BC1611" s="2"/>
      <c r="BM1611" s="2"/>
      <c r="BW1611" s="2"/>
      <c r="CG1611" s="2"/>
      <c r="CQ1611" s="2"/>
      <c r="DA1611" s="2"/>
      <c r="DK1611" s="2"/>
    </row>
    <row r="1612" spans="3:115" s="80" customFormat="1" x14ac:dyDescent="0.15">
      <c r="C1612" s="81"/>
      <c r="G1612" s="82"/>
      <c r="H1612" s="161"/>
      <c r="Q1612" s="2"/>
      <c r="BC1612" s="2"/>
      <c r="BM1612" s="2"/>
      <c r="BW1612" s="2"/>
      <c r="CG1612" s="2"/>
      <c r="CQ1612" s="2"/>
      <c r="DA1612" s="2"/>
      <c r="DK1612" s="2"/>
    </row>
    <row r="1613" spans="3:115" s="80" customFormat="1" x14ac:dyDescent="0.15">
      <c r="C1613" s="81"/>
      <c r="G1613" s="82"/>
      <c r="H1613" s="161"/>
      <c r="Q1613" s="2"/>
      <c r="BC1613" s="2"/>
      <c r="BM1613" s="2"/>
      <c r="BW1613" s="2"/>
      <c r="CG1613" s="2"/>
      <c r="CQ1613" s="2"/>
      <c r="DA1613" s="2"/>
      <c r="DK1613" s="2"/>
    </row>
    <row r="1614" spans="3:115" s="80" customFormat="1" x14ac:dyDescent="0.15">
      <c r="C1614" s="81"/>
      <c r="G1614" s="82"/>
      <c r="H1614" s="161"/>
      <c r="Q1614" s="2"/>
      <c r="BC1614" s="2"/>
      <c r="BM1614" s="2"/>
      <c r="BW1614" s="2"/>
      <c r="CG1614" s="2"/>
      <c r="CQ1614" s="2"/>
      <c r="DA1614" s="2"/>
      <c r="DK1614" s="2"/>
    </row>
    <row r="1615" spans="3:115" s="80" customFormat="1" x14ac:dyDescent="0.15">
      <c r="C1615" s="81"/>
      <c r="G1615" s="82"/>
      <c r="H1615" s="161"/>
      <c r="Q1615" s="2"/>
      <c r="BC1615" s="2"/>
      <c r="BM1615" s="2"/>
      <c r="BW1615" s="2"/>
      <c r="CG1615" s="2"/>
      <c r="CQ1615" s="2"/>
      <c r="DA1615" s="2"/>
      <c r="DK1615" s="2"/>
    </row>
    <row r="1616" spans="3:115" s="80" customFormat="1" x14ac:dyDescent="0.15">
      <c r="C1616" s="81"/>
      <c r="G1616" s="82"/>
      <c r="H1616" s="161"/>
      <c r="Q1616" s="2"/>
      <c r="BC1616" s="2"/>
      <c r="BM1616" s="2"/>
      <c r="BW1616" s="2"/>
      <c r="CG1616" s="2"/>
      <c r="CQ1616" s="2"/>
      <c r="DA1616" s="2"/>
      <c r="DK1616" s="2"/>
    </row>
    <row r="1617" spans="3:115" s="80" customFormat="1" x14ac:dyDescent="0.15">
      <c r="C1617" s="81"/>
      <c r="G1617" s="82"/>
      <c r="H1617" s="161"/>
      <c r="Q1617" s="2"/>
      <c r="BC1617" s="2"/>
      <c r="BM1617" s="2"/>
      <c r="BW1617" s="2"/>
      <c r="CG1617" s="2"/>
      <c r="CQ1617" s="2"/>
      <c r="DA1617" s="2"/>
      <c r="DK1617" s="2"/>
    </row>
    <row r="1618" spans="3:115" s="80" customFormat="1" x14ac:dyDescent="0.15">
      <c r="C1618" s="81"/>
      <c r="G1618" s="82"/>
      <c r="H1618" s="161"/>
      <c r="Q1618" s="2"/>
      <c r="BC1618" s="2"/>
      <c r="BM1618" s="2"/>
      <c r="BW1618" s="2"/>
      <c r="CG1618" s="2"/>
      <c r="CQ1618" s="2"/>
      <c r="DA1618" s="2"/>
      <c r="DK1618" s="2"/>
    </row>
    <row r="1619" spans="3:115" s="80" customFormat="1" x14ac:dyDescent="0.15">
      <c r="C1619" s="81"/>
      <c r="G1619" s="82"/>
      <c r="H1619" s="161"/>
      <c r="Q1619" s="2"/>
      <c r="BC1619" s="2"/>
      <c r="BM1619" s="2"/>
      <c r="BW1619" s="2"/>
      <c r="CG1619" s="2"/>
      <c r="CQ1619" s="2"/>
      <c r="DA1619" s="2"/>
      <c r="DK1619" s="2"/>
    </row>
    <row r="1620" spans="3:115" s="80" customFormat="1" x14ac:dyDescent="0.15">
      <c r="C1620" s="81"/>
      <c r="G1620" s="82"/>
      <c r="H1620" s="161"/>
      <c r="Q1620" s="2"/>
      <c r="BC1620" s="2"/>
      <c r="BM1620" s="2"/>
      <c r="BW1620" s="2"/>
      <c r="CG1620" s="2"/>
      <c r="CQ1620" s="2"/>
      <c r="DA1620" s="2"/>
      <c r="DK1620" s="2"/>
    </row>
    <row r="1621" spans="3:115" s="80" customFormat="1" x14ac:dyDescent="0.15">
      <c r="C1621" s="81"/>
      <c r="G1621" s="82"/>
      <c r="H1621" s="161"/>
      <c r="Q1621" s="2"/>
      <c r="BC1621" s="2"/>
      <c r="BM1621" s="2"/>
      <c r="BW1621" s="2"/>
      <c r="CG1621" s="2"/>
      <c r="CQ1621" s="2"/>
      <c r="DA1621" s="2"/>
      <c r="DK1621" s="2"/>
    </row>
    <row r="1622" spans="3:115" s="80" customFormat="1" x14ac:dyDescent="0.15">
      <c r="C1622" s="81"/>
      <c r="G1622" s="82"/>
      <c r="H1622" s="161"/>
      <c r="Q1622" s="2"/>
      <c r="BC1622" s="2"/>
      <c r="BM1622" s="2"/>
      <c r="BW1622" s="2"/>
      <c r="CG1622" s="2"/>
      <c r="CQ1622" s="2"/>
      <c r="DA1622" s="2"/>
      <c r="DK1622" s="2"/>
    </row>
    <row r="1623" spans="3:115" s="80" customFormat="1" x14ac:dyDescent="0.15">
      <c r="C1623" s="81"/>
      <c r="G1623" s="82"/>
      <c r="H1623" s="161"/>
      <c r="Q1623" s="2"/>
      <c r="BC1623" s="2"/>
      <c r="BM1623" s="2"/>
      <c r="BW1623" s="2"/>
      <c r="CG1623" s="2"/>
      <c r="CQ1623" s="2"/>
      <c r="DA1623" s="2"/>
      <c r="DK1623" s="2"/>
    </row>
    <row r="1624" spans="3:115" s="80" customFormat="1" x14ac:dyDescent="0.15">
      <c r="C1624" s="81"/>
      <c r="G1624" s="82"/>
      <c r="H1624" s="161"/>
      <c r="Q1624" s="2"/>
      <c r="BC1624" s="2"/>
      <c r="BM1624" s="2"/>
      <c r="BW1624" s="2"/>
      <c r="CG1624" s="2"/>
      <c r="CQ1624" s="2"/>
      <c r="DA1624" s="2"/>
      <c r="DK1624" s="2"/>
    </row>
    <row r="1625" spans="3:115" s="80" customFormat="1" x14ac:dyDescent="0.15">
      <c r="C1625" s="81"/>
      <c r="G1625" s="82"/>
      <c r="H1625" s="161"/>
      <c r="Q1625" s="2"/>
      <c r="BC1625" s="2"/>
      <c r="BM1625" s="2"/>
      <c r="BW1625" s="2"/>
      <c r="CG1625" s="2"/>
      <c r="CQ1625" s="2"/>
      <c r="DA1625" s="2"/>
      <c r="DK1625" s="2"/>
    </row>
    <row r="1626" spans="3:115" s="80" customFormat="1" x14ac:dyDescent="0.15">
      <c r="C1626" s="81"/>
      <c r="G1626" s="82"/>
      <c r="H1626" s="161"/>
      <c r="Q1626" s="2"/>
      <c r="BC1626" s="2"/>
      <c r="BM1626" s="2"/>
      <c r="BW1626" s="2"/>
      <c r="CG1626" s="2"/>
      <c r="CQ1626" s="2"/>
      <c r="DA1626" s="2"/>
      <c r="DK1626" s="2"/>
    </row>
    <row r="1627" spans="3:115" s="80" customFormat="1" x14ac:dyDescent="0.15">
      <c r="C1627" s="81"/>
      <c r="G1627" s="82"/>
      <c r="H1627" s="161"/>
      <c r="Q1627" s="2"/>
      <c r="BC1627" s="2"/>
      <c r="BM1627" s="2"/>
      <c r="BW1627" s="2"/>
      <c r="CG1627" s="2"/>
      <c r="CQ1627" s="2"/>
      <c r="DA1627" s="2"/>
      <c r="DK1627" s="2"/>
    </row>
    <row r="1628" spans="3:115" s="80" customFormat="1" x14ac:dyDescent="0.15">
      <c r="C1628" s="81"/>
      <c r="G1628" s="82"/>
      <c r="H1628" s="161"/>
      <c r="Q1628" s="2"/>
      <c r="BC1628" s="2"/>
      <c r="BM1628" s="2"/>
      <c r="BW1628" s="2"/>
      <c r="CG1628" s="2"/>
      <c r="CQ1628" s="2"/>
      <c r="DA1628" s="2"/>
      <c r="DK1628" s="2"/>
    </row>
    <row r="1629" spans="3:115" s="80" customFormat="1" x14ac:dyDescent="0.15">
      <c r="C1629" s="81"/>
      <c r="G1629" s="82"/>
      <c r="H1629" s="161"/>
      <c r="Q1629" s="2"/>
      <c r="BC1629" s="2"/>
      <c r="BM1629" s="2"/>
      <c r="BW1629" s="2"/>
      <c r="CG1629" s="2"/>
      <c r="CQ1629" s="2"/>
      <c r="DA1629" s="2"/>
      <c r="DK1629" s="2"/>
    </row>
    <row r="1630" spans="3:115" s="80" customFormat="1" x14ac:dyDescent="0.15">
      <c r="C1630" s="81"/>
      <c r="G1630" s="82"/>
      <c r="H1630" s="161"/>
      <c r="Q1630" s="2"/>
      <c r="BC1630" s="2"/>
      <c r="BM1630" s="2"/>
      <c r="BW1630" s="2"/>
      <c r="CG1630" s="2"/>
      <c r="CQ1630" s="2"/>
      <c r="DA1630" s="2"/>
      <c r="DK1630" s="2"/>
    </row>
    <row r="1631" spans="3:115" s="80" customFormat="1" x14ac:dyDescent="0.15">
      <c r="C1631" s="81"/>
      <c r="G1631" s="82"/>
      <c r="H1631" s="161"/>
      <c r="Q1631" s="2"/>
      <c r="BC1631" s="2"/>
      <c r="BM1631" s="2"/>
      <c r="BW1631" s="2"/>
      <c r="CG1631" s="2"/>
      <c r="CQ1631" s="2"/>
      <c r="DA1631" s="2"/>
      <c r="DK1631" s="2"/>
    </row>
    <row r="1632" spans="3:115" s="80" customFormat="1" x14ac:dyDescent="0.15">
      <c r="C1632" s="81"/>
      <c r="G1632" s="82"/>
      <c r="H1632" s="161"/>
      <c r="Q1632" s="2"/>
      <c r="BC1632" s="2"/>
      <c r="BM1632" s="2"/>
      <c r="BW1632" s="2"/>
      <c r="CG1632" s="2"/>
      <c r="CQ1632" s="2"/>
      <c r="DA1632" s="2"/>
      <c r="DK1632" s="2"/>
    </row>
    <row r="1633" spans="3:115" s="80" customFormat="1" x14ac:dyDescent="0.15">
      <c r="C1633" s="81"/>
      <c r="G1633" s="82"/>
      <c r="H1633" s="161"/>
      <c r="Q1633" s="2"/>
      <c r="BC1633" s="2"/>
      <c r="BM1633" s="2"/>
      <c r="BW1633" s="2"/>
      <c r="CG1633" s="2"/>
      <c r="CQ1633" s="2"/>
      <c r="DA1633" s="2"/>
      <c r="DK1633" s="2"/>
    </row>
    <row r="1634" spans="3:115" s="80" customFormat="1" x14ac:dyDescent="0.15">
      <c r="C1634" s="81"/>
      <c r="G1634" s="82"/>
      <c r="H1634" s="161"/>
      <c r="Q1634" s="2"/>
      <c r="BC1634" s="2"/>
      <c r="BM1634" s="2"/>
      <c r="BW1634" s="2"/>
      <c r="CG1634" s="2"/>
      <c r="CQ1634" s="2"/>
      <c r="DA1634" s="2"/>
      <c r="DK1634" s="2"/>
    </row>
    <row r="1635" spans="3:115" s="80" customFormat="1" x14ac:dyDescent="0.15">
      <c r="C1635" s="81"/>
      <c r="G1635" s="82"/>
      <c r="H1635" s="161"/>
      <c r="Q1635" s="2"/>
      <c r="BC1635" s="2"/>
      <c r="BM1635" s="2"/>
      <c r="BW1635" s="2"/>
      <c r="CG1635" s="2"/>
      <c r="CQ1635" s="2"/>
      <c r="DA1635" s="2"/>
      <c r="DK1635" s="2"/>
    </row>
    <row r="1636" spans="3:115" s="80" customFormat="1" x14ac:dyDescent="0.15">
      <c r="C1636" s="81"/>
      <c r="G1636" s="82"/>
      <c r="H1636" s="161"/>
      <c r="Q1636" s="2"/>
      <c r="BC1636" s="2"/>
      <c r="BM1636" s="2"/>
      <c r="BW1636" s="2"/>
      <c r="CG1636" s="2"/>
      <c r="CQ1636" s="2"/>
      <c r="DA1636" s="2"/>
      <c r="DK1636" s="2"/>
    </row>
    <row r="1637" spans="3:115" s="80" customFormat="1" x14ac:dyDescent="0.15">
      <c r="C1637" s="81"/>
      <c r="G1637" s="82"/>
      <c r="H1637" s="161"/>
      <c r="Q1637" s="2"/>
      <c r="BC1637" s="2"/>
      <c r="BM1637" s="2"/>
      <c r="BW1637" s="2"/>
      <c r="CG1637" s="2"/>
      <c r="CQ1637" s="2"/>
      <c r="DA1637" s="2"/>
      <c r="DK1637" s="2"/>
    </row>
    <row r="1638" spans="3:115" s="80" customFormat="1" x14ac:dyDescent="0.15">
      <c r="C1638" s="81"/>
      <c r="G1638" s="82"/>
      <c r="H1638" s="161"/>
      <c r="Q1638" s="2"/>
      <c r="BC1638" s="2"/>
      <c r="BM1638" s="2"/>
      <c r="BW1638" s="2"/>
      <c r="CG1638" s="2"/>
      <c r="CQ1638" s="2"/>
      <c r="DA1638" s="2"/>
      <c r="DK1638" s="2"/>
    </row>
    <row r="1639" spans="3:115" s="80" customFormat="1" x14ac:dyDescent="0.15">
      <c r="C1639" s="81"/>
      <c r="G1639" s="82"/>
      <c r="H1639" s="161"/>
      <c r="Q1639" s="2"/>
      <c r="BC1639" s="2"/>
      <c r="BM1639" s="2"/>
      <c r="BW1639" s="2"/>
      <c r="CG1639" s="2"/>
      <c r="CQ1639" s="2"/>
      <c r="DA1639" s="2"/>
      <c r="DK1639" s="2"/>
    </row>
    <row r="1640" spans="3:115" s="80" customFormat="1" x14ac:dyDescent="0.15">
      <c r="C1640" s="81"/>
      <c r="G1640" s="82"/>
      <c r="H1640" s="161"/>
      <c r="Q1640" s="2"/>
      <c r="BC1640" s="2"/>
      <c r="BM1640" s="2"/>
      <c r="BW1640" s="2"/>
      <c r="CG1640" s="2"/>
      <c r="CQ1640" s="2"/>
      <c r="DA1640" s="2"/>
      <c r="DK1640" s="2"/>
    </row>
    <row r="1641" spans="3:115" s="80" customFormat="1" x14ac:dyDescent="0.15">
      <c r="C1641" s="81"/>
      <c r="G1641" s="82"/>
      <c r="H1641" s="161"/>
      <c r="Q1641" s="2"/>
      <c r="BC1641" s="2"/>
      <c r="BM1641" s="2"/>
      <c r="BW1641" s="2"/>
      <c r="CG1641" s="2"/>
      <c r="CQ1641" s="2"/>
      <c r="DA1641" s="2"/>
      <c r="DK1641" s="2"/>
    </row>
    <row r="1642" spans="3:115" s="80" customFormat="1" x14ac:dyDescent="0.15">
      <c r="C1642" s="81"/>
      <c r="G1642" s="82"/>
      <c r="H1642" s="161"/>
      <c r="Q1642" s="2"/>
      <c r="BC1642" s="2"/>
      <c r="BM1642" s="2"/>
      <c r="BW1642" s="2"/>
      <c r="CG1642" s="2"/>
      <c r="CQ1642" s="2"/>
      <c r="DA1642" s="2"/>
      <c r="DK1642" s="2"/>
    </row>
    <row r="1643" spans="3:115" s="80" customFormat="1" x14ac:dyDescent="0.15">
      <c r="C1643" s="81"/>
      <c r="G1643" s="82"/>
      <c r="H1643" s="161"/>
      <c r="Q1643" s="2"/>
      <c r="BC1643" s="2"/>
      <c r="BM1643" s="2"/>
      <c r="BW1643" s="2"/>
      <c r="CG1643" s="2"/>
      <c r="CQ1643" s="2"/>
      <c r="DA1643" s="2"/>
      <c r="DK1643" s="2"/>
    </row>
  </sheetData>
  <protectedRanges>
    <protectedRange password="F16F" sqref="E13" name="Rango1_3_2_3_2_1_1"/>
  </protectedRanges>
  <autoFilter ref="A10:EB70">
    <filterColumn colId="61">
      <customFilters>
        <customFilter operator="notEqual" val=" "/>
      </customFilters>
    </filterColumn>
    <filterColumn colId="127">
      <filters>
        <filter val="UT SICVEL AUDIO DISTRITAL 2018"/>
      </filters>
    </filterColumn>
  </autoFilter>
  <mergeCells count="33">
    <mergeCell ref="F9:F10"/>
    <mergeCell ref="G9:G10"/>
    <mergeCell ref="A9:A10"/>
    <mergeCell ref="B9:B10"/>
    <mergeCell ref="C9:C10"/>
    <mergeCell ref="D9:D10"/>
    <mergeCell ref="E9:E10"/>
    <mergeCell ref="DU9:DU10"/>
    <mergeCell ref="DY9:DY10"/>
    <mergeCell ref="DZ9:DZ10"/>
    <mergeCell ref="DW9:DW10"/>
    <mergeCell ref="DV9:DV10"/>
    <mergeCell ref="EA9:EA10"/>
    <mergeCell ref="A7:CP7"/>
    <mergeCell ref="CH9:CP9"/>
    <mergeCell ref="A8:CP8"/>
    <mergeCell ref="R9:Z9"/>
    <mergeCell ref="BN9:BV9"/>
    <mergeCell ref="BX9:CF9"/>
    <mergeCell ref="DB9:DJ9"/>
    <mergeCell ref="DX9:DX10"/>
    <mergeCell ref="AJ9:AR9"/>
    <mergeCell ref="AA9:AI9"/>
    <mergeCell ref="BD9:BL9"/>
    <mergeCell ref="AT9:BB9"/>
    <mergeCell ref="CR9:CZ9"/>
    <mergeCell ref="H9:P9"/>
    <mergeCell ref="DL9:DT9"/>
    <mergeCell ref="A2:CP2"/>
    <mergeCell ref="A3:CP3"/>
    <mergeCell ref="A4:CP4"/>
    <mergeCell ref="A5:CP5"/>
    <mergeCell ref="A6:CP6"/>
  </mergeCells>
  <printOptions horizontalCentered="1" verticalCentered="1"/>
  <pageMargins left="0.70866141732283472" right="0.70866141732283472" top="0.74803149606299213" bottom="0.74803149606299213" header="0.31496062992125984" footer="0.31496062992125984"/>
  <pageSetup scale="27"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tabSelected="1" zoomScale="73" zoomScaleNormal="73" workbookViewId="0">
      <selection activeCell="A17" sqref="A17:C17"/>
    </sheetView>
  </sheetViews>
  <sheetFormatPr baseColWidth="10" defaultColWidth="11.42578125" defaultRowHeight="15" x14ac:dyDescent="0.2"/>
  <cols>
    <col min="1" max="1" width="32.42578125" style="125" customWidth="1"/>
    <col min="2" max="2" width="51.7109375" style="125" customWidth="1"/>
    <col min="3" max="3" width="21.28515625" style="125" bestFit="1" customWidth="1"/>
    <col min="4" max="4" width="21.140625" style="125" customWidth="1"/>
    <col min="5" max="5" width="19.85546875" style="125" bestFit="1" customWidth="1"/>
    <col min="6" max="25" width="11.7109375" style="125" bestFit="1" customWidth="1"/>
    <col min="26" max="16384" width="11.42578125" style="125"/>
  </cols>
  <sheetData>
    <row r="1" spans="1:27" x14ac:dyDescent="0.2">
      <c r="A1" s="219" t="s">
        <v>57</v>
      </c>
      <c r="B1" s="219"/>
      <c r="C1" s="219"/>
    </row>
    <row r="2" spans="1:27" x14ac:dyDescent="0.2">
      <c r="A2" s="219" t="s">
        <v>151</v>
      </c>
      <c r="B2" s="219"/>
      <c r="C2" s="219"/>
    </row>
    <row r="3" spans="1:27" ht="76.5" customHeight="1" x14ac:dyDescent="0.2">
      <c r="A3" s="219" t="s">
        <v>152</v>
      </c>
      <c r="B3" s="219"/>
      <c r="C3" s="219"/>
    </row>
    <row r="4" spans="1:27" x14ac:dyDescent="0.2">
      <c r="A4" s="126"/>
    </row>
    <row r="6" spans="1:27" ht="15.75" thickBot="1" x14ac:dyDescent="0.25"/>
    <row r="7" spans="1:27" x14ac:dyDescent="0.2">
      <c r="A7" s="127" t="s">
        <v>148</v>
      </c>
      <c r="B7" s="128" t="s">
        <v>149</v>
      </c>
      <c r="C7" s="129" t="s">
        <v>150</v>
      </c>
    </row>
    <row r="8" spans="1:27" x14ac:dyDescent="0.2">
      <c r="A8" s="130" t="s">
        <v>136</v>
      </c>
      <c r="B8" s="131" t="s">
        <v>244</v>
      </c>
      <c r="C8" s="132">
        <v>51968490</v>
      </c>
      <c r="E8" s="143">
        <v>2</v>
      </c>
      <c r="F8" s="143">
        <v>5</v>
      </c>
      <c r="G8" s="143">
        <v>8</v>
      </c>
      <c r="H8" s="143">
        <v>9</v>
      </c>
    </row>
    <row r="9" spans="1:27" ht="30" x14ac:dyDescent="0.2">
      <c r="A9" s="130" t="s">
        <v>236</v>
      </c>
      <c r="B9" s="133" t="s">
        <v>245</v>
      </c>
      <c r="C9" s="132">
        <v>225877232</v>
      </c>
      <c r="E9" s="143">
        <v>3</v>
      </c>
      <c r="F9" s="143">
        <v>7</v>
      </c>
      <c r="G9" s="143">
        <v>11</v>
      </c>
      <c r="H9" s="166">
        <v>13</v>
      </c>
      <c r="I9" s="143">
        <v>18</v>
      </c>
      <c r="J9" s="143">
        <v>19</v>
      </c>
      <c r="K9" s="143">
        <v>20</v>
      </c>
      <c r="L9" s="143">
        <v>21</v>
      </c>
      <c r="M9" s="143">
        <v>22</v>
      </c>
      <c r="N9" s="143">
        <v>25</v>
      </c>
      <c r="O9" s="143">
        <v>27</v>
      </c>
      <c r="P9" s="143">
        <v>29</v>
      </c>
      <c r="Q9" s="143">
        <v>33</v>
      </c>
      <c r="R9" s="143">
        <v>34</v>
      </c>
      <c r="S9" s="143">
        <v>35</v>
      </c>
      <c r="T9" s="143">
        <v>44</v>
      </c>
      <c r="U9" s="143">
        <v>45</v>
      </c>
      <c r="V9" s="143">
        <v>46</v>
      </c>
      <c r="W9" s="143">
        <v>47</v>
      </c>
      <c r="X9" s="143">
        <v>48</v>
      </c>
      <c r="Y9" s="143">
        <v>49</v>
      </c>
      <c r="Z9" s="143">
        <v>50</v>
      </c>
      <c r="AA9" s="143">
        <v>51</v>
      </c>
    </row>
    <row r="10" spans="1:27" x14ac:dyDescent="0.2">
      <c r="A10" s="130" t="s">
        <v>238</v>
      </c>
      <c r="B10" s="133" t="s">
        <v>246</v>
      </c>
      <c r="C10" s="132">
        <v>208303452.42000002</v>
      </c>
      <c r="E10" s="143">
        <v>52</v>
      </c>
      <c r="F10" s="143">
        <v>53</v>
      </c>
      <c r="G10" s="143">
        <v>54</v>
      </c>
      <c r="H10" s="143">
        <v>56</v>
      </c>
      <c r="I10" s="143">
        <v>57</v>
      </c>
    </row>
    <row r="11" spans="1:27" ht="32.25" customHeight="1" x14ac:dyDescent="0.2">
      <c r="A11" s="136" t="s">
        <v>240</v>
      </c>
      <c r="B11" s="137" t="s">
        <v>247</v>
      </c>
      <c r="C11" s="132">
        <v>428829590</v>
      </c>
      <c r="E11" s="143">
        <v>1</v>
      </c>
      <c r="F11" s="143">
        <v>6</v>
      </c>
      <c r="G11" s="166">
        <v>10</v>
      </c>
      <c r="H11" s="143">
        <v>12</v>
      </c>
      <c r="I11" s="143">
        <v>28</v>
      </c>
      <c r="J11" s="143">
        <v>31</v>
      </c>
      <c r="K11" s="143">
        <v>32</v>
      </c>
      <c r="L11" s="143">
        <v>42</v>
      </c>
      <c r="M11" s="143">
        <v>55</v>
      </c>
      <c r="N11" s="143">
        <v>58</v>
      </c>
      <c r="O11" s="169"/>
      <c r="P11" s="170"/>
      <c r="Q11" s="169"/>
      <c r="R11" s="170"/>
    </row>
    <row r="12" spans="1:27" x14ac:dyDescent="0.2">
      <c r="A12" s="134" t="s">
        <v>242</v>
      </c>
      <c r="B12" s="135">
        <v>17</v>
      </c>
      <c r="C12" s="132">
        <v>13256600</v>
      </c>
      <c r="E12" s="143">
        <v>17</v>
      </c>
    </row>
    <row r="13" spans="1:27" ht="30.75" thickBot="1" x14ac:dyDescent="0.25">
      <c r="A13" s="171" t="s">
        <v>241</v>
      </c>
      <c r="B13" s="172" t="s">
        <v>249</v>
      </c>
      <c r="C13" s="173">
        <v>93281000</v>
      </c>
      <c r="E13" s="143">
        <v>4</v>
      </c>
      <c r="F13" s="143">
        <v>14</v>
      </c>
      <c r="G13" s="143">
        <v>15</v>
      </c>
      <c r="H13" s="143">
        <v>16</v>
      </c>
      <c r="I13" s="143">
        <v>30</v>
      </c>
      <c r="J13" s="143">
        <v>36</v>
      </c>
      <c r="K13" s="143">
        <v>37</v>
      </c>
      <c r="L13" s="143">
        <v>39</v>
      </c>
      <c r="M13" s="143">
        <v>40</v>
      </c>
    </row>
    <row r="16" spans="1:27" x14ac:dyDescent="0.2">
      <c r="A16" s="216" t="s">
        <v>153</v>
      </c>
      <c r="B16" s="216"/>
      <c r="C16" s="216"/>
    </row>
    <row r="17" spans="1:11" x14ac:dyDescent="0.2">
      <c r="A17" s="217">
        <f>SUM(C8:C13)</f>
        <v>1021516364.4200001</v>
      </c>
      <c r="B17" s="217"/>
      <c r="C17" s="217"/>
      <c r="D17" s="141">
        <v>1159954785.1966665</v>
      </c>
      <c r="E17" s="141">
        <f>+A17-D17</f>
        <v>-138438420.7766664</v>
      </c>
    </row>
    <row r="18" spans="1:11" x14ac:dyDescent="0.2">
      <c r="A18" s="138"/>
      <c r="B18" s="138"/>
      <c r="C18" s="138"/>
    </row>
    <row r="19" spans="1:11" x14ac:dyDescent="0.2">
      <c r="A19" s="216" t="s">
        <v>154</v>
      </c>
      <c r="B19" s="216"/>
      <c r="C19" s="216"/>
    </row>
    <row r="20" spans="1:11" x14ac:dyDescent="0.2">
      <c r="A20" s="218" t="s">
        <v>248</v>
      </c>
      <c r="B20" s="218"/>
      <c r="C20" s="218"/>
      <c r="E20" s="143">
        <v>23</v>
      </c>
      <c r="F20" s="143">
        <v>24</v>
      </c>
      <c r="G20" s="143">
        <v>26</v>
      </c>
      <c r="H20" s="143">
        <v>38</v>
      </c>
      <c r="I20" s="143">
        <v>41</v>
      </c>
      <c r="J20" s="143">
        <v>43</v>
      </c>
      <c r="K20" s="143">
        <v>59</v>
      </c>
    </row>
    <row r="22" spans="1:11" x14ac:dyDescent="0.2">
      <c r="A22" s="216" t="s">
        <v>155</v>
      </c>
      <c r="B22" s="216"/>
      <c r="C22" s="216"/>
    </row>
    <row r="23" spans="1:11" x14ac:dyDescent="0.2">
      <c r="A23" s="217">
        <v>67214303.520000011</v>
      </c>
      <c r="B23" s="217"/>
      <c r="C23" s="217"/>
    </row>
    <row r="26" spans="1:11" x14ac:dyDescent="0.2">
      <c r="B26" s="139">
        <f>+A23+A17</f>
        <v>1088730667.9400001</v>
      </c>
      <c r="C26" s="140">
        <f>+B26-E17</f>
        <v>1227169088.7166665</v>
      </c>
      <c r="D26" s="142">
        <f>+A17/C26</f>
        <v>0.83241696178011515</v>
      </c>
    </row>
  </sheetData>
  <protectedRanges>
    <protectedRange password="F16F" sqref="A1:C3" name="Rango1_1_1"/>
  </protectedRanges>
  <mergeCells count="9">
    <mergeCell ref="A22:C22"/>
    <mergeCell ref="A23:C23"/>
    <mergeCell ref="A20:C20"/>
    <mergeCell ref="A1:C1"/>
    <mergeCell ref="A2:C2"/>
    <mergeCell ref="A3:C3"/>
    <mergeCell ref="A16:C16"/>
    <mergeCell ref="A17:C17"/>
    <mergeCell ref="A19:C19"/>
  </mergeCells>
  <printOptions horizontalCentered="1" verticalCentered="1"/>
  <pageMargins left="0.70866141732283472" right="0.70866141732283472" top="0.74803149606299213" bottom="0.74803149606299213"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C47"/>
  <sheetViews>
    <sheetView topLeftCell="A6" zoomScale="96" zoomScaleNormal="96" workbookViewId="0">
      <pane xSplit="6" ySplit="6" topLeftCell="G12" activePane="bottomRight" state="frozen"/>
      <selection activeCell="A6" sqref="A6"/>
      <selection pane="topRight" activeCell="H6" sqref="H6"/>
      <selection pane="bottomLeft" activeCell="A12" sqref="A12"/>
      <selection pane="bottomRight" activeCell="G15" sqref="G15"/>
    </sheetView>
  </sheetViews>
  <sheetFormatPr baseColWidth="10" defaultColWidth="11.42578125" defaultRowHeight="10.5" x14ac:dyDescent="0.15"/>
  <cols>
    <col min="1" max="1" width="11.42578125" style="2" bestFit="1" customWidth="1"/>
    <col min="2" max="2" width="13.140625" style="2" hidden="1" customWidth="1"/>
    <col min="3" max="3" width="22.42578125" style="9" hidden="1" customWidth="1"/>
    <col min="4" max="4" width="15" style="9" hidden="1" customWidth="1"/>
    <col min="5" max="5" width="26.85546875" style="9" hidden="1" customWidth="1"/>
    <col min="6" max="6" width="11.42578125" style="9" bestFit="1" customWidth="1"/>
    <col min="7" max="54" width="12.85546875" style="9" customWidth="1"/>
    <col min="55" max="16384" width="11.42578125" style="9"/>
  </cols>
  <sheetData>
    <row r="1" spans="1:55" s="4" customFormat="1" ht="11.25" x14ac:dyDescent="0.25">
      <c r="A1" s="37"/>
      <c r="B1" s="49"/>
      <c r="C1" s="49"/>
      <c r="D1" s="49"/>
      <c r="E1" s="38"/>
      <c r="F1" s="40"/>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row>
    <row r="2" spans="1:55" s="4" customFormat="1" ht="22.5" x14ac:dyDescent="0.25">
      <c r="A2" s="174" t="s">
        <v>57</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row>
    <row r="3" spans="1:55" s="4" customFormat="1" ht="15.75" customHeight="1" x14ac:dyDescent="0.25">
      <c r="A3" s="174" t="s">
        <v>69</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row>
    <row r="4" spans="1:55" s="4" customFormat="1" ht="65.25" customHeight="1" x14ac:dyDescent="0.25">
      <c r="A4" s="175" t="s">
        <v>59</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row>
    <row r="5" spans="1:55" s="4" customFormat="1" ht="15" x14ac:dyDescent="0.25">
      <c r="A5" s="179"/>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row>
    <row r="6" spans="1:55" s="4" customFormat="1" ht="18" x14ac:dyDescent="0.25">
      <c r="A6" s="176" t="s">
        <v>58</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A6" s="176"/>
      <c r="BB6" s="176"/>
    </row>
    <row r="7" spans="1:55" s="3" customFormat="1" ht="12" customHeight="1" x14ac:dyDescent="0.25">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0"/>
      <c r="AY7" s="180"/>
      <c r="AZ7" s="180"/>
      <c r="BA7" s="180"/>
      <c r="BB7" s="180"/>
    </row>
    <row r="8" spans="1:55" s="4" customFormat="1" ht="27" customHeight="1" x14ac:dyDescent="0.25">
      <c r="A8" s="181"/>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row>
    <row r="9" spans="1:55" s="4" customFormat="1" ht="15" customHeight="1" x14ac:dyDescent="0.25">
      <c r="A9" s="47"/>
      <c r="B9" s="47"/>
      <c r="C9" s="47"/>
      <c r="D9" s="47"/>
      <c r="E9" s="47"/>
      <c r="F9" s="47"/>
      <c r="G9" s="220" t="s">
        <v>120</v>
      </c>
      <c r="H9" s="221"/>
      <c r="I9" s="221"/>
      <c r="J9" s="221"/>
      <c r="K9" s="221"/>
      <c r="L9" s="221"/>
      <c r="M9" s="221"/>
      <c r="N9" s="221"/>
      <c r="O9" s="221"/>
      <c r="P9" s="221"/>
      <c r="Q9" s="221"/>
      <c r="R9" s="221"/>
      <c r="S9" s="221"/>
      <c r="T9" s="221"/>
      <c r="U9" s="221"/>
      <c r="V9" s="222"/>
      <c r="W9" s="197" t="s">
        <v>113</v>
      </c>
      <c r="X9" s="198"/>
      <c r="Y9" s="198"/>
      <c r="Z9" s="198"/>
      <c r="AA9" s="198"/>
      <c r="AB9" s="198"/>
      <c r="AC9" s="198"/>
      <c r="AD9" s="198"/>
      <c r="AE9" s="198"/>
      <c r="AF9" s="198"/>
      <c r="AG9" s="198"/>
      <c r="AH9" s="198"/>
      <c r="AI9" s="198"/>
      <c r="AJ9" s="198"/>
      <c r="AK9" s="198"/>
      <c r="AL9" s="223"/>
      <c r="AM9" s="224" t="s">
        <v>116</v>
      </c>
      <c r="AN9" s="225"/>
      <c r="AO9" s="225"/>
      <c r="AP9" s="225"/>
      <c r="AQ9" s="225"/>
      <c r="AR9" s="225"/>
      <c r="AS9" s="225"/>
      <c r="AT9" s="225"/>
      <c r="AU9" s="225"/>
      <c r="AV9" s="225"/>
      <c r="AW9" s="225"/>
      <c r="AX9" s="225"/>
      <c r="AY9" s="225"/>
      <c r="AZ9" s="225"/>
      <c r="BA9" s="225"/>
      <c r="BB9" s="226"/>
      <c r="BC9" s="229" t="s">
        <v>119</v>
      </c>
    </row>
    <row r="10" spans="1:55" s="4" customFormat="1" ht="49.5" customHeight="1" x14ac:dyDescent="0.25">
      <c r="A10" s="187" t="s">
        <v>0</v>
      </c>
      <c r="B10" s="187" t="s">
        <v>1</v>
      </c>
      <c r="C10" s="187" t="s">
        <v>2</v>
      </c>
      <c r="D10" s="187" t="s">
        <v>3</v>
      </c>
      <c r="E10" s="187" t="s">
        <v>4</v>
      </c>
      <c r="F10" s="187" t="s">
        <v>6</v>
      </c>
      <c r="G10" s="227" t="s">
        <v>95</v>
      </c>
      <c r="H10" s="230" t="s">
        <v>96</v>
      </c>
      <c r="I10" s="227" t="s">
        <v>97</v>
      </c>
      <c r="J10" s="227" t="s">
        <v>98</v>
      </c>
      <c r="K10" s="227" t="s">
        <v>99</v>
      </c>
      <c r="L10" s="227" t="s">
        <v>100</v>
      </c>
      <c r="M10" s="227" t="s">
        <v>101</v>
      </c>
      <c r="N10" s="227" t="s">
        <v>102</v>
      </c>
      <c r="O10" s="227" t="s">
        <v>103</v>
      </c>
      <c r="P10" s="227" t="s">
        <v>104</v>
      </c>
      <c r="Q10" s="227" t="s">
        <v>105</v>
      </c>
      <c r="R10" s="227" t="s">
        <v>106</v>
      </c>
      <c r="S10" s="227" t="s">
        <v>107</v>
      </c>
      <c r="T10" s="227" t="s">
        <v>108</v>
      </c>
      <c r="U10" s="227" t="s">
        <v>109</v>
      </c>
      <c r="V10" s="227" t="s">
        <v>110</v>
      </c>
      <c r="W10" s="232" t="s">
        <v>95</v>
      </c>
      <c r="X10" s="234" t="s">
        <v>96</v>
      </c>
      <c r="Y10" s="232" t="s">
        <v>97</v>
      </c>
      <c r="Z10" s="232" t="s">
        <v>98</v>
      </c>
      <c r="AA10" s="232" t="s">
        <v>99</v>
      </c>
      <c r="AB10" s="232" t="s">
        <v>100</v>
      </c>
      <c r="AC10" s="232" t="s">
        <v>101</v>
      </c>
      <c r="AD10" s="232" t="s">
        <v>102</v>
      </c>
      <c r="AE10" s="232" t="s">
        <v>103</v>
      </c>
      <c r="AF10" s="232" t="s">
        <v>104</v>
      </c>
      <c r="AG10" s="232" t="s">
        <v>105</v>
      </c>
      <c r="AH10" s="232" t="s">
        <v>106</v>
      </c>
      <c r="AI10" s="232" t="s">
        <v>107</v>
      </c>
      <c r="AJ10" s="232" t="s">
        <v>108</v>
      </c>
      <c r="AK10" s="232" t="s">
        <v>109</v>
      </c>
      <c r="AL10" s="232" t="s">
        <v>110</v>
      </c>
      <c r="AM10" s="236" t="s">
        <v>95</v>
      </c>
      <c r="AN10" s="238" t="s">
        <v>96</v>
      </c>
      <c r="AO10" s="236" t="s">
        <v>97</v>
      </c>
      <c r="AP10" s="236" t="s">
        <v>98</v>
      </c>
      <c r="AQ10" s="236" t="s">
        <v>99</v>
      </c>
      <c r="AR10" s="236" t="s">
        <v>100</v>
      </c>
      <c r="AS10" s="236" t="s">
        <v>101</v>
      </c>
      <c r="AT10" s="236" t="s">
        <v>102</v>
      </c>
      <c r="AU10" s="236" t="s">
        <v>103</v>
      </c>
      <c r="AV10" s="236" t="s">
        <v>104</v>
      </c>
      <c r="AW10" s="236" t="s">
        <v>105</v>
      </c>
      <c r="AX10" s="236" t="s">
        <v>106</v>
      </c>
      <c r="AY10" s="236" t="s">
        <v>107</v>
      </c>
      <c r="AZ10" s="236" t="s">
        <v>108</v>
      </c>
      <c r="BA10" s="236" t="s">
        <v>109</v>
      </c>
      <c r="BB10" s="236" t="s">
        <v>110</v>
      </c>
      <c r="BC10" s="229"/>
    </row>
    <row r="11" spans="1:55" x14ac:dyDescent="0.15">
      <c r="A11" s="187"/>
      <c r="B11" s="187"/>
      <c r="C11" s="187"/>
      <c r="D11" s="187"/>
      <c r="E11" s="187"/>
      <c r="F11" s="187"/>
      <c r="G11" s="228"/>
      <c r="H11" s="231"/>
      <c r="I11" s="228"/>
      <c r="J11" s="228"/>
      <c r="K11" s="228"/>
      <c r="L11" s="228"/>
      <c r="M11" s="228"/>
      <c r="N11" s="228"/>
      <c r="O11" s="228"/>
      <c r="P11" s="228"/>
      <c r="Q11" s="228"/>
      <c r="R11" s="228"/>
      <c r="S11" s="228"/>
      <c r="T11" s="228"/>
      <c r="U11" s="228"/>
      <c r="V11" s="228"/>
      <c r="W11" s="233"/>
      <c r="X11" s="235"/>
      <c r="Y11" s="233"/>
      <c r="Z11" s="233"/>
      <c r="AA11" s="233"/>
      <c r="AB11" s="233"/>
      <c r="AC11" s="233"/>
      <c r="AD11" s="233"/>
      <c r="AE11" s="233"/>
      <c r="AF11" s="233"/>
      <c r="AG11" s="233"/>
      <c r="AH11" s="233"/>
      <c r="AI11" s="233"/>
      <c r="AJ11" s="233"/>
      <c r="AK11" s="233"/>
      <c r="AL11" s="233"/>
      <c r="AM11" s="237"/>
      <c r="AN11" s="239"/>
      <c r="AO11" s="237"/>
      <c r="AP11" s="237"/>
      <c r="AQ11" s="237"/>
      <c r="AR11" s="237"/>
      <c r="AS11" s="237"/>
      <c r="AT11" s="237"/>
      <c r="AU11" s="237"/>
      <c r="AV11" s="237"/>
      <c r="AW11" s="237"/>
      <c r="AX11" s="237"/>
      <c r="AY11" s="237"/>
      <c r="AZ11" s="237"/>
      <c r="BA11" s="237"/>
      <c r="BB11" s="237"/>
      <c r="BC11" s="229"/>
    </row>
    <row r="12" spans="1:55" ht="38.25" customHeight="1" x14ac:dyDescent="0.15">
      <c r="A12" s="7">
        <v>1</v>
      </c>
      <c r="B12" s="7" t="s">
        <v>7</v>
      </c>
      <c r="C12" s="7" t="s">
        <v>8</v>
      </c>
      <c r="D12" s="8" t="s">
        <v>9</v>
      </c>
      <c r="E12" s="15" t="s">
        <v>10</v>
      </c>
      <c r="F12" s="23">
        <v>2</v>
      </c>
      <c r="G12" s="45">
        <f>IF(AND('ASIGNACION DE PUNTAJE'!R11="CUMPLE",('ASIGNACION DE PUNTAJE'!BN11="CUMPLE")),'ASIGNACION DE PUNTAJE'!BX11,"")</f>
        <v>50770160</v>
      </c>
      <c r="H12" s="45" t="e">
        <f>IF(AND('ASIGNACION DE PUNTAJE'!#REF!="CUMPLE",('ASIGNACION DE PUNTAJE'!#REF!="CUMPLE")),'ASIGNACION DE PUNTAJE'!#REF!,"")</f>
        <v>#REF!</v>
      </c>
      <c r="I12" s="45" t="e">
        <f>IF(AND('ASIGNACION DE PUNTAJE'!#REF!="CUMPLE",('ASIGNACION DE PUNTAJE'!#REF!="CUMPLE")),'ASIGNACION DE PUNTAJE'!#REF!,"")</f>
        <v>#REF!</v>
      </c>
      <c r="J12" s="45" t="e">
        <f>IF(AND('ASIGNACION DE PUNTAJE'!#REF!="CUMPLE",('ASIGNACION DE PUNTAJE'!#REF!="CUMPLE")),'ASIGNACION DE PUNTAJE'!#REF!,"")</f>
        <v>#REF!</v>
      </c>
      <c r="K12" s="45" t="e">
        <f>IF(AND('ASIGNACION DE PUNTAJE'!#REF!="CUMPLE",('ASIGNACION DE PUNTAJE'!#REF!="CUMPLE")),'ASIGNACION DE PUNTAJE'!#REF!,"")</f>
        <v>#REF!</v>
      </c>
      <c r="L12" s="45" t="e">
        <f>IF(AND('ASIGNACION DE PUNTAJE'!#REF!="CUMPLE",('ASIGNACION DE PUNTAJE'!#REF!="CUMPLE")),'ASIGNACION DE PUNTAJE'!#REF!,"")</f>
        <v>#REF!</v>
      </c>
      <c r="M12" s="45" t="e">
        <f>IF(AND('ASIGNACION DE PUNTAJE'!#REF!="CUMPLE",('ASIGNACION DE PUNTAJE'!#REF!="CUMPLE")),'ASIGNACION DE PUNTAJE'!#REF!,"")</f>
        <v>#REF!</v>
      </c>
      <c r="N12" s="45" t="e">
        <f>IF(AND('ASIGNACION DE PUNTAJE'!#REF!="CUMPLE",('ASIGNACION DE PUNTAJE'!#REF!="CUMPLE")),'ASIGNACION DE PUNTAJE'!#REF!,"")</f>
        <v>#REF!</v>
      </c>
      <c r="O12" s="45" t="e">
        <f>IF(AND('ASIGNACION DE PUNTAJE'!#REF!="CUMPLE",('ASIGNACION DE PUNTAJE'!#REF!="CUMPLE")),'ASIGNACION DE PUNTAJE'!#REF!,"")</f>
        <v>#REF!</v>
      </c>
      <c r="P12" s="45" t="e">
        <f>IF(AND('ASIGNACION DE PUNTAJE'!#REF!="CUMPLE",('ASIGNACION DE PUNTAJE'!#REF!="CUMPLE")),'ASIGNACION DE PUNTAJE'!#REF!,"")</f>
        <v>#REF!</v>
      </c>
      <c r="Q12" s="45" t="e">
        <f>IF(AND('ASIGNACION DE PUNTAJE'!#REF!="CUMPLE",('ASIGNACION DE PUNTAJE'!#REF!="CUMPLE")),'ASIGNACION DE PUNTAJE'!#REF!,"")</f>
        <v>#REF!</v>
      </c>
      <c r="R12" s="45" t="e">
        <f>IF(AND('ASIGNACION DE PUNTAJE'!#REF!="CUMPLE",('ASIGNACION DE PUNTAJE'!#REF!="CUMPLE")),'ASIGNACION DE PUNTAJE'!#REF!,"")</f>
        <v>#REF!</v>
      </c>
      <c r="S12" s="45" t="e">
        <f>IF(AND('ASIGNACION DE PUNTAJE'!#REF!="CUMPLE",('ASIGNACION DE PUNTAJE'!#REF!="CUMPLE")),'ASIGNACION DE PUNTAJE'!#REF!,"")</f>
        <v>#REF!</v>
      </c>
      <c r="T12" s="45" t="e">
        <f>IF(AND('ASIGNACION DE PUNTAJE'!#REF!="CUMPLE",('ASIGNACION DE PUNTAJE'!#REF!="CUMPLE")),'ASIGNACION DE PUNTAJE'!#REF!,"")</f>
        <v>#REF!</v>
      </c>
      <c r="U12" s="45" t="e">
        <f>IF(AND('ASIGNACION DE PUNTAJE'!#REF!="CUMPLE",('ASIGNACION DE PUNTAJE'!#REF!="CUMPLE")),'ASIGNACION DE PUNTAJE'!#REF!,"")</f>
        <v>#REF!</v>
      </c>
      <c r="V12" s="45" t="e">
        <f>IF(AND('ASIGNACION DE PUNTAJE'!#REF!="CUMPLE",('ASIGNACION DE PUNTAJE'!#REF!="CUMPLE")),'ASIGNACION DE PUNTAJE'!#REF!,"")</f>
        <v>#REF!</v>
      </c>
      <c r="W12" s="50"/>
      <c r="X12" s="53"/>
      <c r="Y12" s="54">
        <v>3</v>
      </c>
      <c r="Z12" s="50"/>
      <c r="AA12" s="50"/>
      <c r="AB12" s="50"/>
      <c r="AC12" s="50"/>
      <c r="AD12" s="50"/>
      <c r="AE12" s="50"/>
      <c r="AF12" s="50"/>
      <c r="AG12" s="50"/>
      <c r="AH12" s="50"/>
      <c r="AI12" s="50"/>
      <c r="AJ12" s="50"/>
      <c r="AK12" s="50"/>
      <c r="AL12" s="50"/>
      <c r="AM12" s="59"/>
      <c r="AN12" s="62"/>
      <c r="AO12" s="63" t="s">
        <v>117</v>
      </c>
      <c r="AP12" s="59"/>
      <c r="AQ12" s="59"/>
      <c r="AR12" s="59"/>
      <c r="AS12" s="59"/>
      <c r="AT12" s="59"/>
      <c r="AU12" s="59"/>
      <c r="AV12" s="59"/>
      <c r="AW12" s="59"/>
      <c r="AX12" s="59"/>
      <c r="AY12" s="59"/>
      <c r="AZ12" s="59"/>
      <c r="BA12" s="59"/>
      <c r="BB12" s="59"/>
    </row>
    <row r="13" spans="1:55" ht="37.5" customHeight="1" x14ac:dyDescent="0.15">
      <c r="A13" s="7">
        <v>2</v>
      </c>
      <c r="B13" s="7" t="s">
        <v>7</v>
      </c>
      <c r="C13" s="7" t="s">
        <v>8</v>
      </c>
      <c r="D13" s="8" t="s">
        <v>9</v>
      </c>
      <c r="E13" s="15" t="s">
        <v>12</v>
      </c>
      <c r="F13" s="23">
        <v>1</v>
      </c>
      <c r="G13" s="45">
        <f>IF(AND('ASIGNACION DE PUNTAJE'!R12="CUMPLE",('ASIGNACION DE PUNTAJE'!BN12="CUMPLE")),'ASIGNACION DE PUNTAJE'!BX12,"")</f>
        <v>17372810</v>
      </c>
      <c r="H13" s="45" t="e">
        <f>IF(AND('ASIGNACION DE PUNTAJE'!#REF!="CUMPLE",('ASIGNACION DE PUNTAJE'!#REF!="CUMPLE")),'ASIGNACION DE PUNTAJE'!#REF!,"")</f>
        <v>#REF!</v>
      </c>
      <c r="I13" s="45" t="e">
        <f>IF(AND('ASIGNACION DE PUNTAJE'!#REF!="CUMPLE",('ASIGNACION DE PUNTAJE'!#REF!="CUMPLE")),'ASIGNACION DE PUNTAJE'!#REF!,"")</f>
        <v>#REF!</v>
      </c>
      <c r="J13" s="45" t="e">
        <f>IF(AND('ASIGNACION DE PUNTAJE'!#REF!="CUMPLE",('ASIGNACION DE PUNTAJE'!#REF!="CUMPLE")),'ASIGNACION DE PUNTAJE'!#REF!,"")</f>
        <v>#REF!</v>
      </c>
      <c r="K13" s="45" t="e">
        <f>IF(AND('ASIGNACION DE PUNTAJE'!#REF!="CUMPLE",('ASIGNACION DE PUNTAJE'!#REF!="CUMPLE")),'ASIGNACION DE PUNTAJE'!#REF!,"")</f>
        <v>#REF!</v>
      </c>
      <c r="L13" s="45" t="e">
        <f>IF(AND('ASIGNACION DE PUNTAJE'!#REF!="CUMPLE",('ASIGNACION DE PUNTAJE'!#REF!="CUMPLE")),'ASIGNACION DE PUNTAJE'!#REF!,"")</f>
        <v>#REF!</v>
      </c>
      <c r="M13" s="45" t="e">
        <f>IF(AND('ASIGNACION DE PUNTAJE'!#REF!="CUMPLE",('ASIGNACION DE PUNTAJE'!#REF!="CUMPLE")),'ASIGNACION DE PUNTAJE'!#REF!,"")</f>
        <v>#REF!</v>
      </c>
      <c r="N13" s="45" t="e">
        <f>IF(AND('ASIGNACION DE PUNTAJE'!#REF!="CUMPLE",('ASIGNACION DE PUNTAJE'!#REF!="CUMPLE")),'ASIGNACION DE PUNTAJE'!#REF!,"")</f>
        <v>#REF!</v>
      </c>
      <c r="O13" s="45" t="e">
        <f>IF(AND('ASIGNACION DE PUNTAJE'!#REF!="CUMPLE",('ASIGNACION DE PUNTAJE'!#REF!="CUMPLE")),'ASIGNACION DE PUNTAJE'!#REF!,"")</f>
        <v>#REF!</v>
      </c>
      <c r="P13" s="45" t="e">
        <f>IF(AND('ASIGNACION DE PUNTAJE'!#REF!="CUMPLE",('ASIGNACION DE PUNTAJE'!#REF!="CUMPLE")),'ASIGNACION DE PUNTAJE'!#REF!,"")</f>
        <v>#REF!</v>
      </c>
      <c r="Q13" s="45" t="e">
        <f>IF(AND('ASIGNACION DE PUNTAJE'!#REF!="CUMPLE",('ASIGNACION DE PUNTAJE'!#REF!="CUMPLE")),'ASIGNACION DE PUNTAJE'!#REF!,"")</f>
        <v>#REF!</v>
      </c>
      <c r="R13" s="45" t="e">
        <f>IF(AND('ASIGNACION DE PUNTAJE'!#REF!="CUMPLE",('ASIGNACION DE PUNTAJE'!#REF!="CUMPLE")),'ASIGNACION DE PUNTAJE'!#REF!,"")</f>
        <v>#REF!</v>
      </c>
      <c r="S13" s="45" t="e">
        <f>IF(AND('ASIGNACION DE PUNTAJE'!#REF!="CUMPLE",('ASIGNACION DE PUNTAJE'!#REF!="CUMPLE")),'ASIGNACION DE PUNTAJE'!#REF!,"")</f>
        <v>#REF!</v>
      </c>
      <c r="T13" s="45" t="e">
        <f>IF(AND('ASIGNACION DE PUNTAJE'!#REF!="CUMPLE",('ASIGNACION DE PUNTAJE'!#REF!="CUMPLE")),'ASIGNACION DE PUNTAJE'!#REF!,"")</f>
        <v>#REF!</v>
      </c>
      <c r="U13" s="45" t="e">
        <f>IF(AND('ASIGNACION DE PUNTAJE'!#REF!="CUMPLE",('ASIGNACION DE PUNTAJE'!#REF!="CUMPLE")),'ASIGNACION DE PUNTAJE'!#REF!,"")</f>
        <v>#REF!</v>
      </c>
      <c r="V13" s="45" t="e">
        <f>IF(AND('ASIGNACION DE PUNTAJE'!#REF!="CUMPLE",('ASIGNACION DE PUNTAJE'!#REF!="CUMPLE")),'ASIGNACION DE PUNTAJE'!#REF!,"")</f>
        <v>#REF!</v>
      </c>
      <c r="W13" s="50"/>
      <c r="X13" s="57">
        <v>5.083333333333333</v>
      </c>
      <c r="Y13" s="54"/>
      <c r="Z13" s="50"/>
      <c r="AA13" s="58">
        <v>5.25</v>
      </c>
      <c r="AB13" s="50"/>
      <c r="AC13" s="50"/>
      <c r="AD13" s="50"/>
      <c r="AE13" s="50"/>
      <c r="AF13" s="50"/>
      <c r="AG13" s="50"/>
      <c r="AH13" s="58">
        <v>5.083333333333333</v>
      </c>
      <c r="AI13" s="50"/>
      <c r="AJ13" s="50"/>
      <c r="AK13" s="50"/>
      <c r="AL13" s="50"/>
      <c r="AM13" s="59"/>
      <c r="AN13" s="64" t="s">
        <v>117</v>
      </c>
      <c r="AO13" s="63"/>
      <c r="AP13" s="59"/>
      <c r="AQ13" s="65" t="s">
        <v>117</v>
      </c>
      <c r="AR13" s="59"/>
      <c r="AS13" s="59"/>
      <c r="AT13" s="59"/>
      <c r="AU13" s="59"/>
      <c r="AV13" s="59"/>
      <c r="AW13" s="59"/>
      <c r="AX13" s="65" t="s">
        <v>117</v>
      </c>
      <c r="AY13" s="59"/>
      <c r="AZ13" s="59"/>
      <c r="BA13" s="59"/>
      <c r="BB13" s="59"/>
    </row>
    <row r="14" spans="1:55" ht="28.5" customHeight="1" x14ac:dyDescent="0.15">
      <c r="A14" s="7">
        <v>3</v>
      </c>
      <c r="B14" s="7" t="s">
        <v>7</v>
      </c>
      <c r="C14" s="7" t="s">
        <v>8</v>
      </c>
      <c r="D14" s="8" t="s">
        <v>9</v>
      </c>
      <c r="E14" s="15" t="s">
        <v>13</v>
      </c>
      <c r="F14" s="23">
        <v>4</v>
      </c>
      <c r="G14" s="45">
        <f>IF(AND('ASIGNACION DE PUNTAJE'!R13="CUMPLE",('ASIGNACION DE PUNTAJE'!BN13="CUMPLE")),'ASIGNACION DE PUNTAJE'!BX13,"")</f>
        <v>11898810</v>
      </c>
      <c r="H14" s="45" t="e">
        <f>IF(AND('ASIGNACION DE PUNTAJE'!#REF!="CUMPLE",('ASIGNACION DE PUNTAJE'!#REF!="CUMPLE")),'ASIGNACION DE PUNTAJE'!#REF!,"")</f>
        <v>#REF!</v>
      </c>
      <c r="I14" s="45" t="e">
        <f>IF(AND('ASIGNACION DE PUNTAJE'!#REF!="CUMPLE",('ASIGNACION DE PUNTAJE'!#REF!="CUMPLE")),'ASIGNACION DE PUNTAJE'!#REF!,"")</f>
        <v>#REF!</v>
      </c>
      <c r="J14" s="45" t="e">
        <f>IF(AND('ASIGNACION DE PUNTAJE'!#REF!="CUMPLE",('ASIGNACION DE PUNTAJE'!#REF!="CUMPLE")),'ASIGNACION DE PUNTAJE'!#REF!,"")</f>
        <v>#REF!</v>
      </c>
      <c r="K14" s="45" t="e">
        <f>IF(AND('ASIGNACION DE PUNTAJE'!#REF!="CUMPLE",('ASIGNACION DE PUNTAJE'!#REF!="CUMPLE")),'ASIGNACION DE PUNTAJE'!#REF!,"")</f>
        <v>#REF!</v>
      </c>
      <c r="L14" s="45" t="e">
        <f>IF(AND('ASIGNACION DE PUNTAJE'!#REF!="CUMPLE",('ASIGNACION DE PUNTAJE'!#REF!="CUMPLE")),'ASIGNACION DE PUNTAJE'!#REF!,"")</f>
        <v>#REF!</v>
      </c>
      <c r="M14" s="45" t="e">
        <f>IF(AND('ASIGNACION DE PUNTAJE'!#REF!="CUMPLE",('ASIGNACION DE PUNTAJE'!#REF!="CUMPLE")),'ASIGNACION DE PUNTAJE'!#REF!,"")</f>
        <v>#REF!</v>
      </c>
      <c r="N14" s="45" t="e">
        <f>IF(AND('ASIGNACION DE PUNTAJE'!#REF!="CUMPLE",('ASIGNACION DE PUNTAJE'!#REF!="CUMPLE")),'ASIGNACION DE PUNTAJE'!#REF!,"")</f>
        <v>#REF!</v>
      </c>
      <c r="O14" s="45" t="e">
        <f>IF(AND('ASIGNACION DE PUNTAJE'!#REF!="CUMPLE",('ASIGNACION DE PUNTAJE'!#REF!="CUMPLE")),'ASIGNACION DE PUNTAJE'!#REF!,"")</f>
        <v>#REF!</v>
      </c>
      <c r="P14" s="45" t="e">
        <f>IF(AND('ASIGNACION DE PUNTAJE'!#REF!="CUMPLE",('ASIGNACION DE PUNTAJE'!#REF!="CUMPLE")),'ASIGNACION DE PUNTAJE'!#REF!,"")</f>
        <v>#REF!</v>
      </c>
      <c r="Q14" s="45" t="e">
        <f>IF(AND('ASIGNACION DE PUNTAJE'!#REF!="CUMPLE",('ASIGNACION DE PUNTAJE'!#REF!="CUMPLE")),'ASIGNACION DE PUNTAJE'!#REF!,"")</f>
        <v>#REF!</v>
      </c>
      <c r="R14" s="45" t="e">
        <f>IF(AND('ASIGNACION DE PUNTAJE'!#REF!="CUMPLE",('ASIGNACION DE PUNTAJE'!#REF!="CUMPLE")),'ASIGNACION DE PUNTAJE'!#REF!,"")</f>
        <v>#REF!</v>
      </c>
      <c r="S14" s="45" t="e">
        <f>IF(AND('ASIGNACION DE PUNTAJE'!#REF!="CUMPLE",('ASIGNACION DE PUNTAJE'!#REF!="CUMPLE")),'ASIGNACION DE PUNTAJE'!#REF!,"")</f>
        <v>#REF!</v>
      </c>
      <c r="T14" s="45" t="e">
        <f>IF(AND('ASIGNACION DE PUNTAJE'!#REF!="CUMPLE",('ASIGNACION DE PUNTAJE'!#REF!="CUMPLE")),'ASIGNACION DE PUNTAJE'!#REF!,"")</f>
        <v>#REF!</v>
      </c>
      <c r="U14" s="45" t="e">
        <f>IF(AND('ASIGNACION DE PUNTAJE'!#REF!="CUMPLE",('ASIGNACION DE PUNTAJE'!#REF!="CUMPLE")),'ASIGNACION DE PUNTAJE'!#REF!,"")</f>
        <v>#REF!</v>
      </c>
      <c r="V14" s="45" t="e">
        <f>IF(AND('ASIGNACION DE PUNTAJE'!#REF!="CUMPLE",('ASIGNACION DE PUNTAJE'!#REF!="CUMPLE")),'ASIGNACION DE PUNTAJE'!#REF!,"")</f>
        <v>#REF!</v>
      </c>
      <c r="W14" s="50"/>
      <c r="X14" s="53"/>
      <c r="Y14" s="54">
        <v>5</v>
      </c>
      <c r="Z14" s="50"/>
      <c r="AA14" s="50"/>
      <c r="AB14" s="50"/>
      <c r="AC14" s="50"/>
      <c r="AD14" s="50"/>
      <c r="AE14" s="50"/>
      <c r="AF14" s="55">
        <v>5</v>
      </c>
      <c r="AG14" s="50"/>
      <c r="AH14" s="50"/>
      <c r="AI14" s="50"/>
      <c r="AJ14" s="50"/>
      <c r="AK14" s="50"/>
      <c r="AL14" s="50"/>
      <c r="AM14" s="59"/>
      <c r="AN14" s="62"/>
      <c r="AO14" s="63" t="s">
        <v>117</v>
      </c>
      <c r="AP14" s="59"/>
      <c r="AQ14" s="59"/>
      <c r="AR14" s="59"/>
      <c r="AS14" s="59"/>
      <c r="AT14" s="59"/>
      <c r="AU14" s="59"/>
      <c r="AV14" s="66" t="s">
        <v>117</v>
      </c>
      <c r="AW14" s="59"/>
      <c r="AX14" s="59"/>
      <c r="AY14" s="59"/>
      <c r="AZ14" s="59"/>
      <c r="BA14" s="59"/>
      <c r="BB14" s="59"/>
    </row>
    <row r="15" spans="1:55" ht="29.25" customHeight="1" x14ac:dyDescent="0.15">
      <c r="A15" s="7">
        <v>4</v>
      </c>
      <c r="B15" s="7" t="s">
        <v>7</v>
      </c>
      <c r="C15" s="7" t="s">
        <v>8</v>
      </c>
      <c r="D15" s="8" t="s">
        <v>9</v>
      </c>
      <c r="E15" s="15" t="s">
        <v>15</v>
      </c>
      <c r="F15" s="23">
        <v>3</v>
      </c>
      <c r="G15" s="45" t="str">
        <f>IF(AND('ASIGNACION DE PUNTAJE'!R14="CUMPLE",('ASIGNACION DE PUNTAJE'!BN14="CUMPLE")),'ASIGNACION DE PUNTAJE'!BX14,"")</f>
        <v/>
      </c>
      <c r="H15" s="45" t="e">
        <f>IF(AND('ASIGNACION DE PUNTAJE'!#REF!="CUMPLE",('ASIGNACION DE PUNTAJE'!#REF!="CUMPLE")),'ASIGNACION DE PUNTAJE'!#REF!,"")</f>
        <v>#REF!</v>
      </c>
      <c r="I15" s="45" t="e">
        <f>IF(AND('ASIGNACION DE PUNTAJE'!#REF!="CUMPLE",('ASIGNACION DE PUNTAJE'!#REF!="CUMPLE")),'ASIGNACION DE PUNTAJE'!#REF!,"")</f>
        <v>#REF!</v>
      </c>
      <c r="J15" s="45" t="e">
        <f>IF(AND('ASIGNACION DE PUNTAJE'!#REF!="CUMPLE",('ASIGNACION DE PUNTAJE'!#REF!="CUMPLE")),'ASIGNACION DE PUNTAJE'!#REF!,"")</f>
        <v>#REF!</v>
      </c>
      <c r="K15" s="45" t="e">
        <f>IF(AND('ASIGNACION DE PUNTAJE'!#REF!="CUMPLE",('ASIGNACION DE PUNTAJE'!#REF!="CUMPLE")),'ASIGNACION DE PUNTAJE'!#REF!,"")</f>
        <v>#REF!</v>
      </c>
      <c r="L15" s="45" t="e">
        <f>IF(AND('ASIGNACION DE PUNTAJE'!#REF!="CUMPLE",('ASIGNACION DE PUNTAJE'!#REF!="CUMPLE")),'ASIGNACION DE PUNTAJE'!#REF!,"")</f>
        <v>#REF!</v>
      </c>
      <c r="M15" s="45" t="e">
        <f>IF(AND('ASIGNACION DE PUNTAJE'!#REF!="CUMPLE",('ASIGNACION DE PUNTAJE'!#REF!="CUMPLE")),'ASIGNACION DE PUNTAJE'!#REF!,"")</f>
        <v>#REF!</v>
      </c>
      <c r="N15" s="45" t="e">
        <f>IF(AND('ASIGNACION DE PUNTAJE'!#REF!="CUMPLE",('ASIGNACION DE PUNTAJE'!#REF!="CUMPLE")),'ASIGNACION DE PUNTAJE'!#REF!,"")</f>
        <v>#REF!</v>
      </c>
      <c r="O15" s="45" t="e">
        <f>IF(AND('ASIGNACION DE PUNTAJE'!#REF!="CUMPLE",('ASIGNACION DE PUNTAJE'!#REF!="CUMPLE")),'ASIGNACION DE PUNTAJE'!#REF!,"")</f>
        <v>#REF!</v>
      </c>
      <c r="P15" s="45" t="e">
        <f>IF(AND('ASIGNACION DE PUNTAJE'!#REF!="CUMPLE",('ASIGNACION DE PUNTAJE'!#REF!="CUMPLE")),'ASIGNACION DE PUNTAJE'!#REF!,"")</f>
        <v>#REF!</v>
      </c>
      <c r="Q15" s="45" t="e">
        <f>IF(AND('ASIGNACION DE PUNTAJE'!#REF!="CUMPLE",('ASIGNACION DE PUNTAJE'!#REF!="CUMPLE")),'ASIGNACION DE PUNTAJE'!#REF!,"")</f>
        <v>#REF!</v>
      </c>
      <c r="R15" s="45" t="e">
        <f>IF(AND('ASIGNACION DE PUNTAJE'!#REF!="CUMPLE",('ASIGNACION DE PUNTAJE'!#REF!="CUMPLE")),'ASIGNACION DE PUNTAJE'!#REF!,"")</f>
        <v>#REF!</v>
      </c>
      <c r="S15" s="45" t="e">
        <f>IF(AND('ASIGNACION DE PUNTAJE'!#REF!="CUMPLE",('ASIGNACION DE PUNTAJE'!#REF!="CUMPLE")),'ASIGNACION DE PUNTAJE'!#REF!,"")</f>
        <v>#REF!</v>
      </c>
      <c r="T15" s="45" t="e">
        <f>IF(AND('ASIGNACION DE PUNTAJE'!#REF!="CUMPLE",('ASIGNACION DE PUNTAJE'!#REF!="CUMPLE")),'ASIGNACION DE PUNTAJE'!#REF!,"")</f>
        <v>#REF!</v>
      </c>
      <c r="U15" s="45" t="e">
        <f>IF(AND('ASIGNACION DE PUNTAJE'!#REF!="CUMPLE",('ASIGNACION DE PUNTAJE'!#REF!="CUMPLE")),'ASIGNACION DE PUNTAJE'!#REF!,"")</f>
        <v>#REF!</v>
      </c>
      <c r="V15" s="45" t="e">
        <f>IF(AND('ASIGNACION DE PUNTAJE'!#REF!="CUMPLE",('ASIGNACION DE PUNTAJE'!#REF!="CUMPLE")),'ASIGNACION DE PUNTAJE'!#REF!,"")</f>
        <v>#REF!</v>
      </c>
      <c r="W15" s="50"/>
      <c r="X15" s="53"/>
      <c r="Y15" s="54">
        <v>3</v>
      </c>
      <c r="Z15" s="50"/>
      <c r="AA15" s="50"/>
      <c r="AB15" s="50"/>
      <c r="AC15" s="50"/>
      <c r="AD15" s="50"/>
      <c r="AE15" s="50"/>
      <c r="AF15" s="55"/>
      <c r="AG15" s="50"/>
      <c r="AH15" s="50"/>
      <c r="AI15" s="50"/>
      <c r="AJ15" s="50"/>
      <c r="AK15" s="50"/>
      <c r="AL15" s="50"/>
      <c r="AM15" s="59"/>
      <c r="AN15" s="62"/>
      <c r="AO15" s="63" t="s">
        <v>117</v>
      </c>
      <c r="AP15" s="59"/>
      <c r="AQ15" s="59"/>
      <c r="AR15" s="59"/>
      <c r="AS15" s="59"/>
      <c r="AT15" s="59"/>
      <c r="AU15" s="59"/>
      <c r="AV15" s="66"/>
      <c r="AW15" s="59"/>
      <c r="AX15" s="59"/>
      <c r="AY15" s="59"/>
      <c r="AZ15" s="59"/>
      <c r="BA15" s="59"/>
      <c r="BB15" s="59"/>
    </row>
    <row r="16" spans="1:55" ht="19.5" x14ac:dyDescent="0.15">
      <c r="A16" s="7">
        <v>5</v>
      </c>
      <c r="B16" s="7" t="s">
        <v>7</v>
      </c>
      <c r="C16" s="7" t="s">
        <v>8</v>
      </c>
      <c r="D16" s="8" t="s">
        <v>9</v>
      </c>
      <c r="E16" s="15" t="s">
        <v>17</v>
      </c>
      <c r="F16" s="23">
        <v>10</v>
      </c>
      <c r="G16" s="45">
        <f>IF(AND('ASIGNACION DE PUNTAJE'!R15="CUMPLE",('ASIGNACION DE PUNTAJE'!BN15="CUMPLE")),'ASIGNACION DE PUNTAJE'!BX15,"")</f>
        <v>10855180</v>
      </c>
      <c r="H16" s="45" t="e">
        <f>IF(AND('ASIGNACION DE PUNTAJE'!#REF!="CUMPLE",('ASIGNACION DE PUNTAJE'!#REF!="CUMPLE")),'ASIGNACION DE PUNTAJE'!#REF!,"")</f>
        <v>#REF!</v>
      </c>
      <c r="I16" s="45" t="e">
        <f>IF(AND('ASIGNACION DE PUNTAJE'!#REF!="CUMPLE",('ASIGNACION DE PUNTAJE'!#REF!="CUMPLE")),'ASIGNACION DE PUNTAJE'!#REF!,"")</f>
        <v>#REF!</v>
      </c>
      <c r="J16" s="45" t="e">
        <f>IF(AND('ASIGNACION DE PUNTAJE'!#REF!="CUMPLE",('ASIGNACION DE PUNTAJE'!#REF!="CUMPLE")),'ASIGNACION DE PUNTAJE'!#REF!,"")</f>
        <v>#REF!</v>
      </c>
      <c r="K16" s="45" t="e">
        <f>IF(AND('ASIGNACION DE PUNTAJE'!#REF!="CUMPLE",('ASIGNACION DE PUNTAJE'!#REF!="CUMPLE")),'ASIGNACION DE PUNTAJE'!#REF!,"")</f>
        <v>#REF!</v>
      </c>
      <c r="L16" s="45" t="e">
        <f>IF(AND('ASIGNACION DE PUNTAJE'!#REF!="CUMPLE",('ASIGNACION DE PUNTAJE'!#REF!="CUMPLE")),'ASIGNACION DE PUNTAJE'!#REF!,"")</f>
        <v>#REF!</v>
      </c>
      <c r="M16" s="45" t="e">
        <f>IF(AND('ASIGNACION DE PUNTAJE'!#REF!="CUMPLE",('ASIGNACION DE PUNTAJE'!#REF!="CUMPLE")),'ASIGNACION DE PUNTAJE'!#REF!,"")</f>
        <v>#REF!</v>
      </c>
      <c r="N16" s="45" t="e">
        <f>IF(AND('ASIGNACION DE PUNTAJE'!#REF!="CUMPLE",('ASIGNACION DE PUNTAJE'!#REF!="CUMPLE")),'ASIGNACION DE PUNTAJE'!#REF!,"")</f>
        <v>#REF!</v>
      </c>
      <c r="O16" s="45" t="e">
        <f>IF(AND('ASIGNACION DE PUNTAJE'!#REF!="CUMPLE",('ASIGNACION DE PUNTAJE'!#REF!="CUMPLE")),'ASIGNACION DE PUNTAJE'!#REF!,"")</f>
        <v>#REF!</v>
      </c>
      <c r="P16" s="45" t="e">
        <f>IF(AND('ASIGNACION DE PUNTAJE'!#REF!="CUMPLE",('ASIGNACION DE PUNTAJE'!#REF!="CUMPLE")),'ASIGNACION DE PUNTAJE'!#REF!,"")</f>
        <v>#REF!</v>
      </c>
      <c r="Q16" s="45" t="e">
        <f>IF(AND('ASIGNACION DE PUNTAJE'!#REF!="CUMPLE",('ASIGNACION DE PUNTAJE'!#REF!="CUMPLE")),'ASIGNACION DE PUNTAJE'!#REF!,"")</f>
        <v>#REF!</v>
      </c>
      <c r="R16" s="45" t="e">
        <f>IF(AND('ASIGNACION DE PUNTAJE'!#REF!="CUMPLE",('ASIGNACION DE PUNTAJE'!#REF!="CUMPLE")),'ASIGNACION DE PUNTAJE'!#REF!,"")</f>
        <v>#REF!</v>
      </c>
      <c r="S16" s="45" t="e">
        <f>IF(AND('ASIGNACION DE PUNTAJE'!#REF!="CUMPLE",('ASIGNACION DE PUNTAJE'!#REF!="CUMPLE")),'ASIGNACION DE PUNTAJE'!#REF!,"")</f>
        <v>#REF!</v>
      </c>
      <c r="T16" s="45" t="e">
        <f>IF(AND('ASIGNACION DE PUNTAJE'!#REF!="CUMPLE",('ASIGNACION DE PUNTAJE'!#REF!="CUMPLE")),'ASIGNACION DE PUNTAJE'!#REF!,"")</f>
        <v>#REF!</v>
      </c>
      <c r="U16" s="45" t="e">
        <f>IF(AND('ASIGNACION DE PUNTAJE'!#REF!="CUMPLE",('ASIGNACION DE PUNTAJE'!#REF!="CUMPLE")),'ASIGNACION DE PUNTAJE'!#REF!,"")</f>
        <v>#REF!</v>
      </c>
      <c r="V16" s="45" t="e">
        <f>IF(AND('ASIGNACION DE PUNTAJE'!#REF!="CUMPLE",('ASIGNACION DE PUNTAJE'!#REF!="CUMPLE")),'ASIGNACION DE PUNTAJE'!#REF!,"")</f>
        <v>#REF!</v>
      </c>
      <c r="W16" s="50"/>
      <c r="X16" s="57">
        <v>5.083333333333333</v>
      </c>
      <c r="Y16" s="54">
        <v>2</v>
      </c>
      <c r="Z16" s="50"/>
      <c r="AA16" s="50"/>
      <c r="AB16" s="50"/>
      <c r="AC16" s="54">
        <v>2</v>
      </c>
      <c r="AD16" s="50"/>
      <c r="AE16" s="50"/>
      <c r="AF16" s="55">
        <v>5</v>
      </c>
      <c r="AG16" s="50"/>
      <c r="AH16" s="50"/>
      <c r="AI16" s="50"/>
      <c r="AJ16" s="50"/>
      <c r="AK16" s="50"/>
      <c r="AL16" s="50"/>
      <c r="AM16" s="59"/>
      <c r="AN16" s="64" t="s">
        <v>117</v>
      </c>
      <c r="AO16" s="63" t="s">
        <v>117</v>
      </c>
      <c r="AP16" s="59"/>
      <c r="AQ16" s="59"/>
      <c r="AR16" s="59"/>
      <c r="AS16" s="63" t="s">
        <v>117</v>
      </c>
      <c r="AT16" s="59"/>
      <c r="AU16" s="59"/>
      <c r="AV16" s="66" t="s">
        <v>117</v>
      </c>
      <c r="AW16" s="59"/>
      <c r="AX16" s="59"/>
      <c r="AY16" s="59"/>
      <c r="AZ16" s="59"/>
      <c r="BA16" s="59"/>
      <c r="BB16" s="59"/>
    </row>
    <row r="17" spans="1:54" ht="31.5" x14ac:dyDescent="0.15">
      <c r="A17" s="7">
        <v>6</v>
      </c>
      <c r="B17" s="7" t="s">
        <v>7</v>
      </c>
      <c r="C17" s="7" t="s">
        <v>19</v>
      </c>
      <c r="D17" s="8" t="s">
        <v>9</v>
      </c>
      <c r="E17" s="15" t="s">
        <v>20</v>
      </c>
      <c r="F17" s="23">
        <v>3</v>
      </c>
      <c r="G17" s="45" t="str">
        <f>IF(AND('ASIGNACION DE PUNTAJE'!R16="CUMPLE",('ASIGNACION DE PUNTAJE'!BN16="CUMPLE")),'ASIGNACION DE PUNTAJE'!BX16,"")</f>
        <v/>
      </c>
      <c r="H17" s="45" t="e">
        <f>IF(AND('ASIGNACION DE PUNTAJE'!#REF!="CUMPLE",('ASIGNACION DE PUNTAJE'!#REF!="CUMPLE")),'ASIGNACION DE PUNTAJE'!#REF!,"")</f>
        <v>#REF!</v>
      </c>
      <c r="I17" s="45" t="e">
        <f>IF(AND('ASIGNACION DE PUNTAJE'!#REF!="CUMPLE",('ASIGNACION DE PUNTAJE'!#REF!="CUMPLE")),'ASIGNACION DE PUNTAJE'!#REF!,"")</f>
        <v>#REF!</v>
      </c>
      <c r="J17" s="45" t="e">
        <f>IF(AND('ASIGNACION DE PUNTAJE'!#REF!="CUMPLE",('ASIGNACION DE PUNTAJE'!#REF!="CUMPLE")),'ASIGNACION DE PUNTAJE'!#REF!,"")</f>
        <v>#REF!</v>
      </c>
      <c r="K17" s="45" t="e">
        <f>IF(AND('ASIGNACION DE PUNTAJE'!#REF!="CUMPLE",('ASIGNACION DE PUNTAJE'!#REF!="CUMPLE")),'ASIGNACION DE PUNTAJE'!#REF!,"")</f>
        <v>#REF!</v>
      </c>
      <c r="L17" s="45" t="e">
        <f>IF(AND('ASIGNACION DE PUNTAJE'!#REF!="CUMPLE",('ASIGNACION DE PUNTAJE'!#REF!="CUMPLE")),'ASIGNACION DE PUNTAJE'!#REF!,"")</f>
        <v>#REF!</v>
      </c>
      <c r="M17" s="45" t="e">
        <f>IF(AND('ASIGNACION DE PUNTAJE'!#REF!="CUMPLE",('ASIGNACION DE PUNTAJE'!#REF!="CUMPLE")),'ASIGNACION DE PUNTAJE'!#REF!,"")</f>
        <v>#REF!</v>
      </c>
      <c r="N17" s="45" t="e">
        <f>IF(AND('ASIGNACION DE PUNTAJE'!#REF!="CUMPLE",('ASIGNACION DE PUNTAJE'!#REF!="CUMPLE")),'ASIGNACION DE PUNTAJE'!#REF!,"")</f>
        <v>#REF!</v>
      </c>
      <c r="O17" s="45" t="e">
        <f>IF(AND('ASIGNACION DE PUNTAJE'!#REF!="CUMPLE",('ASIGNACION DE PUNTAJE'!#REF!="CUMPLE")),'ASIGNACION DE PUNTAJE'!#REF!,"")</f>
        <v>#REF!</v>
      </c>
      <c r="P17" s="45" t="e">
        <f>IF(AND('ASIGNACION DE PUNTAJE'!#REF!="CUMPLE",('ASIGNACION DE PUNTAJE'!#REF!="CUMPLE")),'ASIGNACION DE PUNTAJE'!#REF!,"")</f>
        <v>#REF!</v>
      </c>
      <c r="Q17" s="45" t="e">
        <f>IF(AND('ASIGNACION DE PUNTAJE'!#REF!="CUMPLE",('ASIGNACION DE PUNTAJE'!#REF!="CUMPLE")),'ASIGNACION DE PUNTAJE'!#REF!,"")</f>
        <v>#REF!</v>
      </c>
      <c r="R17" s="45" t="e">
        <f>IF(AND('ASIGNACION DE PUNTAJE'!#REF!="CUMPLE",('ASIGNACION DE PUNTAJE'!#REF!="CUMPLE")),'ASIGNACION DE PUNTAJE'!#REF!,"")</f>
        <v>#REF!</v>
      </c>
      <c r="S17" s="45" t="e">
        <f>IF(AND('ASIGNACION DE PUNTAJE'!#REF!="CUMPLE",('ASIGNACION DE PUNTAJE'!#REF!="CUMPLE")),'ASIGNACION DE PUNTAJE'!#REF!,"")</f>
        <v>#REF!</v>
      </c>
      <c r="T17" s="45" t="e">
        <f>IF(AND('ASIGNACION DE PUNTAJE'!#REF!="CUMPLE",('ASIGNACION DE PUNTAJE'!#REF!="CUMPLE")),'ASIGNACION DE PUNTAJE'!#REF!,"")</f>
        <v>#REF!</v>
      </c>
      <c r="U17" s="45" t="e">
        <f>IF(AND('ASIGNACION DE PUNTAJE'!#REF!="CUMPLE",('ASIGNACION DE PUNTAJE'!#REF!="CUMPLE")),'ASIGNACION DE PUNTAJE'!#REF!,"")</f>
        <v>#REF!</v>
      </c>
      <c r="V17" s="45" t="e">
        <f>IF(AND('ASIGNACION DE PUNTAJE'!#REF!="CUMPLE",('ASIGNACION DE PUNTAJE'!#REF!="CUMPLE")),'ASIGNACION DE PUNTAJE'!#REF!,"")</f>
        <v>#REF!</v>
      </c>
      <c r="W17" s="50"/>
      <c r="X17" s="57">
        <v>5.083333333333333</v>
      </c>
      <c r="Y17" s="50"/>
      <c r="Z17" s="50"/>
      <c r="AA17" s="50"/>
      <c r="AB17" s="50"/>
      <c r="AC17" s="50"/>
      <c r="AD17" s="50"/>
      <c r="AE17" s="50"/>
      <c r="AF17" s="50"/>
      <c r="AG17" s="50"/>
      <c r="AH17" s="50"/>
      <c r="AI17" s="50"/>
      <c r="AJ17" s="50"/>
      <c r="AK17" s="50"/>
      <c r="AL17" s="50"/>
      <c r="AM17" s="59"/>
      <c r="AN17" s="64" t="s">
        <v>117</v>
      </c>
      <c r="AO17" s="59"/>
      <c r="AP17" s="59"/>
      <c r="AQ17" s="59"/>
      <c r="AR17" s="59"/>
      <c r="AS17" s="59"/>
      <c r="AT17" s="59"/>
      <c r="AU17" s="59"/>
      <c r="AV17" s="59"/>
      <c r="AW17" s="59"/>
      <c r="AX17" s="59"/>
      <c r="AY17" s="59"/>
      <c r="AZ17" s="59"/>
      <c r="BA17" s="59"/>
      <c r="BB17" s="59"/>
    </row>
    <row r="18" spans="1:54" ht="137.25" customHeight="1" x14ac:dyDescent="0.15">
      <c r="A18" s="7">
        <v>7</v>
      </c>
      <c r="B18" s="7" t="s">
        <v>7</v>
      </c>
      <c r="C18" s="7" t="s">
        <v>22</v>
      </c>
      <c r="D18" s="8" t="s">
        <v>9</v>
      </c>
      <c r="E18" s="6" t="s">
        <v>23</v>
      </c>
      <c r="F18" s="23">
        <v>1</v>
      </c>
      <c r="G18" s="45">
        <f>IF(AND('ASIGNACION DE PUNTAJE'!R17="CUMPLE",('ASIGNACION DE PUNTAJE'!BN17="CUMPLE")),'ASIGNACION DE PUNTAJE'!BX17,"")</f>
        <v>6628300</v>
      </c>
      <c r="H18" s="45" t="e">
        <f>IF(AND('ASIGNACION DE PUNTAJE'!#REF!="CUMPLE",('ASIGNACION DE PUNTAJE'!#REF!="CUMPLE")),'ASIGNACION DE PUNTAJE'!#REF!,"")</f>
        <v>#REF!</v>
      </c>
      <c r="I18" s="45" t="e">
        <f>IF(AND('ASIGNACION DE PUNTAJE'!#REF!="CUMPLE",('ASIGNACION DE PUNTAJE'!#REF!="CUMPLE")),'ASIGNACION DE PUNTAJE'!#REF!,"")</f>
        <v>#REF!</v>
      </c>
      <c r="J18" s="45" t="e">
        <f>IF(AND('ASIGNACION DE PUNTAJE'!#REF!="CUMPLE",('ASIGNACION DE PUNTAJE'!#REF!="CUMPLE")),'ASIGNACION DE PUNTAJE'!#REF!,"")</f>
        <v>#REF!</v>
      </c>
      <c r="K18" s="45" t="e">
        <f>IF(AND('ASIGNACION DE PUNTAJE'!#REF!="CUMPLE",('ASIGNACION DE PUNTAJE'!#REF!="CUMPLE")),'ASIGNACION DE PUNTAJE'!#REF!,"")</f>
        <v>#REF!</v>
      </c>
      <c r="L18" s="45" t="e">
        <f>IF(AND('ASIGNACION DE PUNTAJE'!#REF!="CUMPLE",('ASIGNACION DE PUNTAJE'!#REF!="CUMPLE")),'ASIGNACION DE PUNTAJE'!#REF!,"")</f>
        <v>#REF!</v>
      </c>
      <c r="M18" s="45" t="e">
        <f>IF(AND('ASIGNACION DE PUNTAJE'!#REF!="CUMPLE",('ASIGNACION DE PUNTAJE'!#REF!="CUMPLE")),'ASIGNACION DE PUNTAJE'!#REF!,"")</f>
        <v>#REF!</v>
      </c>
      <c r="N18" s="45" t="e">
        <f>IF(AND('ASIGNACION DE PUNTAJE'!#REF!="CUMPLE",('ASIGNACION DE PUNTAJE'!#REF!="CUMPLE")),'ASIGNACION DE PUNTAJE'!#REF!,"")</f>
        <v>#REF!</v>
      </c>
      <c r="O18" s="45" t="e">
        <f>IF(AND('ASIGNACION DE PUNTAJE'!#REF!="CUMPLE",('ASIGNACION DE PUNTAJE'!#REF!="CUMPLE")),'ASIGNACION DE PUNTAJE'!#REF!,"")</f>
        <v>#REF!</v>
      </c>
      <c r="P18" s="45" t="e">
        <f>IF(AND('ASIGNACION DE PUNTAJE'!#REF!="CUMPLE",('ASIGNACION DE PUNTAJE'!#REF!="CUMPLE")),'ASIGNACION DE PUNTAJE'!#REF!,"")</f>
        <v>#REF!</v>
      </c>
      <c r="Q18" s="45" t="e">
        <f>IF(AND('ASIGNACION DE PUNTAJE'!#REF!="CUMPLE",('ASIGNACION DE PUNTAJE'!#REF!="CUMPLE")),'ASIGNACION DE PUNTAJE'!#REF!,"")</f>
        <v>#REF!</v>
      </c>
      <c r="R18" s="45" t="e">
        <f>IF(AND('ASIGNACION DE PUNTAJE'!#REF!="CUMPLE",('ASIGNACION DE PUNTAJE'!#REF!="CUMPLE")),'ASIGNACION DE PUNTAJE'!#REF!,"")</f>
        <v>#REF!</v>
      </c>
      <c r="S18" s="45" t="e">
        <f>IF(AND('ASIGNACION DE PUNTAJE'!#REF!="CUMPLE",('ASIGNACION DE PUNTAJE'!#REF!="CUMPLE")),'ASIGNACION DE PUNTAJE'!#REF!,"")</f>
        <v>#REF!</v>
      </c>
      <c r="T18" s="45" t="e">
        <f>IF(AND('ASIGNACION DE PUNTAJE'!#REF!="CUMPLE",('ASIGNACION DE PUNTAJE'!#REF!="CUMPLE")),'ASIGNACION DE PUNTAJE'!#REF!,"")</f>
        <v>#REF!</v>
      </c>
      <c r="U18" s="45" t="e">
        <f>IF(AND('ASIGNACION DE PUNTAJE'!#REF!="CUMPLE",('ASIGNACION DE PUNTAJE'!#REF!="CUMPLE")),'ASIGNACION DE PUNTAJE'!#REF!,"")</f>
        <v>#REF!</v>
      </c>
      <c r="V18" s="45" t="e">
        <f>IF(AND('ASIGNACION DE PUNTAJE'!#REF!="CUMPLE",('ASIGNACION DE PUNTAJE'!#REF!="CUMPLE")),'ASIGNACION DE PUNTAJE'!#REF!,"")</f>
        <v>#REF!</v>
      </c>
      <c r="W18" s="50"/>
      <c r="X18" s="53"/>
      <c r="Y18" s="50"/>
      <c r="Z18" s="50"/>
      <c r="AA18" s="50"/>
      <c r="AB18" s="50"/>
      <c r="AC18" s="54">
        <v>3</v>
      </c>
      <c r="AD18" s="50"/>
      <c r="AE18" s="50"/>
      <c r="AF18" s="50"/>
      <c r="AG18" s="54">
        <v>2</v>
      </c>
      <c r="AH18" s="58">
        <v>5.083333333333333</v>
      </c>
      <c r="AI18" s="50"/>
      <c r="AJ18" s="50"/>
      <c r="AK18" s="50"/>
      <c r="AL18" s="50"/>
      <c r="AM18" s="59"/>
      <c r="AN18" s="62"/>
      <c r="AO18" s="59"/>
      <c r="AP18" s="59"/>
      <c r="AQ18" s="59"/>
      <c r="AR18" s="59"/>
      <c r="AS18" s="63" t="s">
        <v>117</v>
      </c>
      <c r="AT18" s="59"/>
      <c r="AU18" s="59"/>
      <c r="AV18" s="59"/>
      <c r="AW18" s="63" t="s">
        <v>117</v>
      </c>
      <c r="AX18" s="65" t="s">
        <v>117</v>
      </c>
      <c r="AY18" s="59"/>
      <c r="AZ18" s="59"/>
      <c r="BA18" s="59"/>
      <c r="BB18" s="59"/>
    </row>
    <row r="19" spans="1:54" ht="170.25" customHeight="1" x14ac:dyDescent="0.15">
      <c r="A19" s="7">
        <v>8</v>
      </c>
      <c r="B19" s="7" t="s">
        <v>7</v>
      </c>
      <c r="C19" s="7" t="s">
        <v>22</v>
      </c>
      <c r="D19" s="8" t="s">
        <v>9</v>
      </c>
      <c r="E19" s="6" t="s">
        <v>24</v>
      </c>
      <c r="F19" s="23">
        <v>1</v>
      </c>
      <c r="G19" s="45">
        <f>IF(AND('ASIGNACION DE PUNTAJE'!R18="CUMPLE",('ASIGNACION DE PUNTAJE'!BN18="CUMPLE")),'ASIGNACION DE PUNTAJE'!BX18,"")</f>
        <v>22217300</v>
      </c>
      <c r="H19" s="45" t="e">
        <f>IF(AND('ASIGNACION DE PUNTAJE'!#REF!="CUMPLE",('ASIGNACION DE PUNTAJE'!#REF!="CUMPLE")),'ASIGNACION DE PUNTAJE'!#REF!,"")</f>
        <v>#REF!</v>
      </c>
      <c r="I19" s="45" t="e">
        <f>IF(AND('ASIGNACION DE PUNTAJE'!#REF!="CUMPLE",('ASIGNACION DE PUNTAJE'!#REF!="CUMPLE")),'ASIGNACION DE PUNTAJE'!#REF!,"")</f>
        <v>#REF!</v>
      </c>
      <c r="J19" s="45" t="e">
        <f>IF(AND('ASIGNACION DE PUNTAJE'!#REF!="CUMPLE",('ASIGNACION DE PUNTAJE'!#REF!="CUMPLE")),'ASIGNACION DE PUNTAJE'!#REF!,"")</f>
        <v>#REF!</v>
      </c>
      <c r="K19" s="45" t="e">
        <f>IF(AND('ASIGNACION DE PUNTAJE'!#REF!="CUMPLE",('ASIGNACION DE PUNTAJE'!#REF!="CUMPLE")),'ASIGNACION DE PUNTAJE'!#REF!,"")</f>
        <v>#REF!</v>
      </c>
      <c r="L19" s="45" t="e">
        <f>IF(AND('ASIGNACION DE PUNTAJE'!#REF!="CUMPLE",('ASIGNACION DE PUNTAJE'!#REF!="CUMPLE")),'ASIGNACION DE PUNTAJE'!#REF!,"")</f>
        <v>#REF!</v>
      </c>
      <c r="M19" s="45" t="e">
        <f>IF(AND('ASIGNACION DE PUNTAJE'!#REF!="CUMPLE",('ASIGNACION DE PUNTAJE'!#REF!="CUMPLE")),'ASIGNACION DE PUNTAJE'!#REF!,"")</f>
        <v>#REF!</v>
      </c>
      <c r="N19" s="45" t="e">
        <f>IF(AND('ASIGNACION DE PUNTAJE'!#REF!="CUMPLE",('ASIGNACION DE PUNTAJE'!#REF!="CUMPLE")),'ASIGNACION DE PUNTAJE'!#REF!,"")</f>
        <v>#REF!</v>
      </c>
      <c r="O19" s="45" t="e">
        <f>IF(AND('ASIGNACION DE PUNTAJE'!#REF!="CUMPLE",('ASIGNACION DE PUNTAJE'!#REF!="CUMPLE")),'ASIGNACION DE PUNTAJE'!#REF!,"")</f>
        <v>#REF!</v>
      </c>
      <c r="P19" s="45" t="e">
        <f>IF(AND('ASIGNACION DE PUNTAJE'!#REF!="CUMPLE",('ASIGNACION DE PUNTAJE'!#REF!="CUMPLE")),'ASIGNACION DE PUNTAJE'!#REF!,"")</f>
        <v>#REF!</v>
      </c>
      <c r="Q19" s="45" t="e">
        <f>IF(AND('ASIGNACION DE PUNTAJE'!#REF!="CUMPLE",('ASIGNACION DE PUNTAJE'!#REF!="CUMPLE")),'ASIGNACION DE PUNTAJE'!#REF!,"")</f>
        <v>#REF!</v>
      </c>
      <c r="R19" s="45" t="e">
        <f>IF(AND('ASIGNACION DE PUNTAJE'!#REF!="CUMPLE",('ASIGNACION DE PUNTAJE'!#REF!="CUMPLE")),'ASIGNACION DE PUNTAJE'!#REF!,"")</f>
        <v>#REF!</v>
      </c>
      <c r="S19" s="45" t="e">
        <f>IF(AND('ASIGNACION DE PUNTAJE'!#REF!="CUMPLE",('ASIGNACION DE PUNTAJE'!#REF!="CUMPLE")),'ASIGNACION DE PUNTAJE'!#REF!,"")</f>
        <v>#REF!</v>
      </c>
      <c r="T19" s="45" t="e">
        <f>IF(AND('ASIGNACION DE PUNTAJE'!#REF!="CUMPLE",('ASIGNACION DE PUNTAJE'!#REF!="CUMPLE")),'ASIGNACION DE PUNTAJE'!#REF!,"")</f>
        <v>#REF!</v>
      </c>
      <c r="U19" s="45" t="e">
        <f>IF(AND('ASIGNACION DE PUNTAJE'!#REF!="CUMPLE",('ASIGNACION DE PUNTAJE'!#REF!="CUMPLE")),'ASIGNACION DE PUNTAJE'!#REF!,"")</f>
        <v>#REF!</v>
      </c>
      <c r="V19" s="45" t="e">
        <f>IF(AND('ASIGNACION DE PUNTAJE'!#REF!="CUMPLE",('ASIGNACION DE PUNTAJE'!#REF!="CUMPLE")),'ASIGNACION DE PUNTAJE'!#REF!,"")</f>
        <v>#REF!</v>
      </c>
      <c r="W19" s="50"/>
      <c r="X19" s="53"/>
      <c r="Y19" s="50"/>
      <c r="Z19" s="50"/>
      <c r="AA19" s="50"/>
      <c r="AB19" s="50"/>
      <c r="AC19" s="50"/>
      <c r="AD19" s="50"/>
      <c r="AE19" s="50"/>
      <c r="AF19" s="50"/>
      <c r="AG19" s="54">
        <v>3</v>
      </c>
      <c r="AH19" s="58">
        <v>5.083333333333333</v>
      </c>
      <c r="AI19" s="50"/>
      <c r="AJ19" s="50"/>
      <c r="AK19" s="50"/>
      <c r="AL19" s="50"/>
      <c r="AM19" s="59"/>
      <c r="AN19" s="62"/>
      <c r="AO19" s="59"/>
      <c r="AP19" s="59"/>
      <c r="AQ19" s="59"/>
      <c r="AR19" s="59"/>
      <c r="AS19" s="59"/>
      <c r="AT19" s="59"/>
      <c r="AU19" s="59"/>
      <c r="AV19" s="59"/>
      <c r="AW19" s="63" t="s">
        <v>117</v>
      </c>
      <c r="AX19" s="65" t="s">
        <v>117</v>
      </c>
      <c r="AY19" s="59"/>
      <c r="AZ19" s="59"/>
      <c r="BA19" s="59"/>
      <c r="BB19" s="59"/>
    </row>
    <row r="20" spans="1:54" ht="36" customHeight="1" x14ac:dyDescent="0.15">
      <c r="A20" s="7">
        <v>9</v>
      </c>
      <c r="B20" s="7" t="s">
        <v>7</v>
      </c>
      <c r="C20" s="7" t="s">
        <v>25</v>
      </c>
      <c r="D20" s="8" t="s">
        <v>9</v>
      </c>
      <c r="E20" s="15" t="s">
        <v>26</v>
      </c>
      <c r="F20" s="23">
        <v>2</v>
      </c>
      <c r="G20" s="45">
        <f>IF(AND('ASIGNACION DE PUNTAJE'!R19="CUMPLE",('ASIGNACION DE PUNTAJE'!BN19="CUMPLE")),'ASIGNACION DE PUNTAJE'!BX19,"")</f>
        <v>1523200</v>
      </c>
      <c r="H20" s="45" t="e">
        <f>IF(AND('ASIGNACION DE PUNTAJE'!#REF!="CUMPLE",('ASIGNACION DE PUNTAJE'!#REF!="CUMPLE")),'ASIGNACION DE PUNTAJE'!#REF!,"")</f>
        <v>#REF!</v>
      </c>
      <c r="I20" s="45" t="e">
        <f>IF(AND('ASIGNACION DE PUNTAJE'!#REF!="CUMPLE",('ASIGNACION DE PUNTAJE'!#REF!="CUMPLE")),'ASIGNACION DE PUNTAJE'!#REF!,"")</f>
        <v>#REF!</v>
      </c>
      <c r="J20" s="45" t="e">
        <f>IF(AND('ASIGNACION DE PUNTAJE'!#REF!="CUMPLE",('ASIGNACION DE PUNTAJE'!#REF!="CUMPLE")),'ASIGNACION DE PUNTAJE'!#REF!,"")</f>
        <v>#REF!</v>
      </c>
      <c r="K20" s="45" t="e">
        <f>IF(AND('ASIGNACION DE PUNTAJE'!#REF!="CUMPLE",('ASIGNACION DE PUNTAJE'!#REF!="CUMPLE")),'ASIGNACION DE PUNTAJE'!#REF!,"")</f>
        <v>#REF!</v>
      </c>
      <c r="L20" s="45" t="e">
        <f>IF(AND('ASIGNACION DE PUNTAJE'!#REF!="CUMPLE",('ASIGNACION DE PUNTAJE'!#REF!="CUMPLE")),'ASIGNACION DE PUNTAJE'!#REF!,"")</f>
        <v>#REF!</v>
      </c>
      <c r="M20" s="45" t="e">
        <f>IF(AND('ASIGNACION DE PUNTAJE'!#REF!="CUMPLE",('ASIGNACION DE PUNTAJE'!#REF!="CUMPLE")),'ASIGNACION DE PUNTAJE'!#REF!,"")</f>
        <v>#REF!</v>
      </c>
      <c r="N20" s="45" t="e">
        <f>IF(AND('ASIGNACION DE PUNTAJE'!#REF!="CUMPLE",('ASIGNACION DE PUNTAJE'!#REF!="CUMPLE")),'ASIGNACION DE PUNTAJE'!#REF!,"")</f>
        <v>#REF!</v>
      </c>
      <c r="O20" s="45" t="e">
        <f>IF(AND('ASIGNACION DE PUNTAJE'!#REF!="CUMPLE",('ASIGNACION DE PUNTAJE'!#REF!="CUMPLE")),'ASIGNACION DE PUNTAJE'!#REF!,"")</f>
        <v>#REF!</v>
      </c>
      <c r="P20" s="45" t="e">
        <f>IF(AND('ASIGNACION DE PUNTAJE'!#REF!="CUMPLE",('ASIGNACION DE PUNTAJE'!#REF!="CUMPLE")),'ASIGNACION DE PUNTAJE'!#REF!,"")</f>
        <v>#REF!</v>
      </c>
      <c r="Q20" s="45" t="e">
        <f>IF(AND('ASIGNACION DE PUNTAJE'!#REF!="CUMPLE",('ASIGNACION DE PUNTAJE'!#REF!="CUMPLE")),'ASIGNACION DE PUNTAJE'!#REF!,"")</f>
        <v>#REF!</v>
      </c>
      <c r="R20" s="45" t="e">
        <f>IF(AND('ASIGNACION DE PUNTAJE'!#REF!="CUMPLE",('ASIGNACION DE PUNTAJE'!#REF!="CUMPLE")),'ASIGNACION DE PUNTAJE'!#REF!,"")</f>
        <v>#REF!</v>
      </c>
      <c r="S20" s="45" t="e">
        <f>IF(AND('ASIGNACION DE PUNTAJE'!#REF!="CUMPLE",('ASIGNACION DE PUNTAJE'!#REF!="CUMPLE")),'ASIGNACION DE PUNTAJE'!#REF!,"")</f>
        <v>#REF!</v>
      </c>
      <c r="T20" s="45" t="e">
        <f>IF(AND('ASIGNACION DE PUNTAJE'!#REF!="CUMPLE",('ASIGNACION DE PUNTAJE'!#REF!="CUMPLE")),'ASIGNACION DE PUNTAJE'!#REF!,"")</f>
        <v>#REF!</v>
      </c>
      <c r="U20" s="45" t="e">
        <f>IF(AND('ASIGNACION DE PUNTAJE'!#REF!="CUMPLE",('ASIGNACION DE PUNTAJE'!#REF!="CUMPLE")),'ASIGNACION DE PUNTAJE'!#REF!,"")</f>
        <v>#REF!</v>
      </c>
      <c r="V20" s="45" t="e">
        <f>IF(AND('ASIGNACION DE PUNTAJE'!#REF!="CUMPLE",('ASIGNACION DE PUNTAJE'!#REF!="CUMPLE")),'ASIGNACION DE PUNTAJE'!#REF!,"")</f>
        <v>#REF!</v>
      </c>
      <c r="W20" s="54">
        <v>3</v>
      </c>
      <c r="X20" s="53"/>
      <c r="Y20" s="50"/>
      <c r="Z20" s="50"/>
      <c r="AA20" s="50"/>
      <c r="AB20" s="50"/>
      <c r="AC20" s="50"/>
      <c r="AD20" s="50"/>
      <c r="AE20" s="50"/>
      <c r="AF20" s="55">
        <v>5</v>
      </c>
      <c r="AG20" s="50"/>
      <c r="AH20" s="50"/>
      <c r="AI20" s="50"/>
      <c r="AJ20" s="50"/>
      <c r="AK20" s="50"/>
      <c r="AL20" s="50"/>
      <c r="AM20" s="63" t="s">
        <v>117</v>
      </c>
      <c r="AN20" s="62"/>
      <c r="AO20" s="59"/>
      <c r="AP20" s="59"/>
      <c r="AQ20" s="59"/>
      <c r="AR20" s="59"/>
      <c r="AS20" s="59"/>
      <c r="AT20" s="59"/>
      <c r="AU20" s="59"/>
      <c r="AV20" s="66" t="s">
        <v>117</v>
      </c>
      <c r="AW20" s="59"/>
      <c r="AX20" s="59"/>
      <c r="AY20" s="59"/>
      <c r="AZ20" s="59"/>
      <c r="BA20" s="59"/>
      <c r="BB20" s="59"/>
    </row>
    <row r="21" spans="1:54" ht="11.25" x14ac:dyDescent="0.15">
      <c r="A21" s="7">
        <v>10</v>
      </c>
      <c r="B21" s="7" t="s">
        <v>7</v>
      </c>
      <c r="C21" s="7" t="s">
        <v>25</v>
      </c>
      <c r="D21" s="8" t="s">
        <v>9</v>
      </c>
      <c r="E21" s="15" t="s">
        <v>77</v>
      </c>
      <c r="F21" s="23">
        <v>3</v>
      </c>
      <c r="G21" s="45" t="str">
        <f>IF(AND('ASIGNACION DE PUNTAJE'!R20="CUMPLE",('ASIGNACION DE PUNTAJE'!BN20="CUMPLE")),'ASIGNACION DE PUNTAJE'!BX20,"")</f>
        <v/>
      </c>
      <c r="H21" s="45" t="e">
        <f>IF(AND('ASIGNACION DE PUNTAJE'!#REF!="CUMPLE",('ASIGNACION DE PUNTAJE'!#REF!="CUMPLE")),'ASIGNACION DE PUNTAJE'!#REF!,"")</f>
        <v>#REF!</v>
      </c>
      <c r="I21" s="45" t="e">
        <f>IF(AND('ASIGNACION DE PUNTAJE'!#REF!="CUMPLE",('ASIGNACION DE PUNTAJE'!#REF!="CUMPLE")),'ASIGNACION DE PUNTAJE'!#REF!,"")</f>
        <v>#REF!</v>
      </c>
      <c r="J21" s="45" t="e">
        <f>IF(AND('ASIGNACION DE PUNTAJE'!#REF!="CUMPLE",('ASIGNACION DE PUNTAJE'!#REF!="CUMPLE")),'ASIGNACION DE PUNTAJE'!#REF!,"")</f>
        <v>#REF!</v>
      </c>
      <c r="K21" s="45" t="e">
        <f>IF(AND('ASIGNACION DE PUNTAJE'!#REF!="CUMPLE",('ASIGNACION DE PUNTAJE'!#REF!="CUMPLE")),'ASIGNACION DE PUNTAJE'!#REF!,"")</f>
        <v>#REF!</v>
      </c>
      <c r="L21" s="45" t="e">
        <f>IF(AND('ASIGNACION DE PUNTAJE'!#REF!="CUMPLE",('ASIGNACION DE PUNTAJE'!#REF!="CUMPLE")),'ASIGNACION DE PUNTAJE'!#REF!,"")</f>
        <v>#REF!</v>
      </c>
      <c r="M21" s="45" t="e">
        <f>IF(AND('ASIGNACION DE PUNTAJE'!#REF!="CUMPLE",('ASIGNACION DE PUNTAJE'!#REF!="CUMPLE")),'ASIGNACION DE PUNTAJE'!#REF!,"")</f>
        <v>#REF!</v>
      </c>
      <c r="N21" s="45" t="e">
        <f>IF(AND('ASIGNACION DE PUNTAJE'!#REF!="CUMPLE",('ASIGNACION DE PUNTAJE'!#REF!="CUMPLE")),'ASIGNACION DE PUNTAJE'!#REF!,"")</f>
        <v>#REF!</v>
      </c>
      <c r="O21" s="45" t="e">
        <f>IF(AND('ASIGNACION DE PUNTAJE'!#REF!="CUMPLE",('ASIGNACION DE PUNTAJE'!#REF!="CUMPLE")),'ASIGNACION DE PUNTAJE'!#REF!,"")</f>
        <v>#REF!</v>
      </c>
      <c r="P21" s="45" t="e">
        <f>IF(AND('ASIGNACION DE PUNTAJE'!#REF!="CUMPLE",('ASIGNACION DE PUNTAJE'!#REF!="CUMPLE")),'ASIGNACION DE PUNTAJE'!#REF!,"")</f>
        <v>#REF!</v>
      </c>
      <c r="Q21" s="45" t="e">
        <f>IF(AND('ASIGNACION DE PUNTAJE'!#REF!="CUMPLE",('ASIGNACION DE PUNTAJE'!#REF!="CUMPLE")),'ASIGNACION DE PUNTAJE'!#REF!,"")</f>
        <v>#REF!</v>
      </c>
      <c r="R21" s="45" t="e">
        <f>IF(AND('ASIGNACION DE PUNTAJE'!#REF!="CUMPLE",('ASIGNACION DE PUNTAJE'!#REF!="CUMPLE")),'ASIGNACION DE PUNTAJE'!#REF!,"")</f>
        <v>#REF!</v>
      </c>
      <c r="S21" s="45" t="e">
        <f>IF(AND('ASIGNACION DE PUNTAJE'!#REF!="CUMPLE",('ASIGNACION DE PUNTAJE'!#REF!="CUMPLE")),'ASIGNACION DE PUNTAJE'!#REF!,"")</f>
        <v>#REF!</v>
      </c>
      <c r="T21" s="45" t="e">
        <f>IF(AND('ASIGNACION DE PUNTAJE'!#REF!="CUMPLE",('ASIGNACION DE PUNTAJE'!#REF!="CUMPLE")),'ASIGNACION DE PUNTAJE'!#REF!,"")</f>
        <v>#REF!</v>
      </c>
      <c r="U21" s="45" t="e">
        <f>IF(AND('ASIGNACION DE PUNTAJE'!#REF!="CUMPLE",('ASIGNACION DE PUNTAJE'!#REF!="CUMPLE")),'ASIGNACION DE PUNTAJE'!#REF!,"")</f>
        <v>#REF!</v>
      </c>
      <c r="V21" s="45" t="e">
        <f>IF(AND('ASIGNACION DE PUNTAJE'!#REF!="CUMPLE",('ASIGNACION DE PUNTAJE'!#REF!="CUMPLE")),'ASIGNACION DE PUNTAJE'!#REF!,"")</f>
        <v>#REF!</v>
      </c>
      <c r="W21" s="54">
        <v>3</v>
      </c>
      <c r="X21" s="53"/>
      <c r="Y21" s="50"/>
      <c r="Z21" s="50"/>
      <c r="AA21" s="50"/>
      <c r="AB21" s="50"/>
      <c r="AC21" s="50"/>
      <c r="AD21" s="50"/>
      <c r="AE21" s="50"/>
      <c r="AF21" s="55">
        <v>5</v>
      </c>
      <c r="AG21" s="50"/>
      <c r="AH21" s="50"/>
      <c r="AI21" s="50"/>
      <c r="AJ21" s="50"/>
      <c r="AK21" s="50"/>
      <c r="AL21" s="50"/>
      <c r="AM21" s="63" t="s">
        <v>117</v>
      </c>
      <c r="AN21" s="62"/>
      <c r="AO21" s="59"/>
      <c r="AP21" s="59"/>
      <c r="AQ21" s="59"/>
      <c r="AR21" s="59"/>
      <c r="AS21" s="59"/>
      <c r="AT21" s="59"/>
      <c r="AU21" s="59"/>
      <c r="AV21" s="66" t="s">
        <v>117</v>
      </c>
      <c r="AW21" s="59"/>
      <c r="AX21" s="59"/>
      <c r="AY21" s="59"/>
      <c r="AZ21" s="59"/>
      <c r="BA21" s="59"/>
      <c r="BB21" s="59"/>
    </row>
    <row r="22" spans="1:54" ht="11.25" x14ac:dyDescent="0.15">
      <c r="A22" s="7">
        <v>11</v>
      </c>
      <c r="B22" s="7" t="s">
        <v>7</v>
      </c>
      <c r="C22" s="7" t="s">
        <v>25</v>
      </c>
      <c r="D22" s="8" t="s">
        <v>9</v>
      </c>
      <c r="E22" s="15" t="s">
        <v>79</v>
      </c>
      <c r="F22" s="23">
        <v>10</v>
      </c>
      <c r="G22" s="45" t="str">
        <f>IF(AND('ASIGNACION DE PUNTAJE'!R21="CUMPLE",('ASIGNACION DE PUNTAJE'!BN21="CUMPLE")),'ASIGNACION DE PUNTAJE'!BX21,"")</f>
        <v/>
      </c>
      <c r="H22" s="45" t="e">
        <f>IF(AND('ASIGNACION DE PUNTAJE'!#REF!="CUMPLE",('ASIGNACION DE PUNTAJE'!#REF!="CUMPLE")),'ASIGNACION DE PUNTAJE'!#REF!,"")</f>
        <v>#REF!</v>
      </c>
      <c r="I22" s="45" t="e">
        <f>IF(AND('ASIGNACION DE PUNTAJE'!#REF!="CUMPLE",('ASIGNACION DE PUNTAJE'!#REF!="CUMPLE")),'ASIGNACION DE PUNTAJE'!#REF!,"")</f>
        <v>#REF!</v>
      </c>
      <c r="J22" s="45" t="e">
        <f>IF(AND('ASIGNACION DE PUNTAJE'!#REF!="CUMPLE",('ASIGNACION DE PUNTAJE'!#REF!="CUMPLE")),'ASIGNACION DE PUNTAJE'!#REF!,"")</f>
        <v>#REF!</v>
      </c>
      <c r="K22" s="45" t="e">
        <f>IF(AND('ASIGNACION DE PUNTAJE'!#REF!="CUMPLE",('ASIGNACION DE PUNTAJE'!#REF!="CUMPLE")),'ASIGNACION DE PUNTAJE'!#REF!,"")</f>
        <v>#REF!</v>
      </c>
      <c r="L22" s="45" t="e">
        <f>IF(AND('ASIGNACION DE PUNTAJE'!#REF!="CUMPLE",('ASIGNACION DE PUNTAJE'!#REF!="CUMPLE")),'ASIGNACION DE PUNTAJE'!#REF!,"")</f>
        <v>#REF!</v>
      </c>
      <c r="M22" s="45" t="e">
        <f>IF(AND('ASIGNACION DE PUNTAJE'!#REF!="CUMPLE",('ASIGNACION DE PUNTAJE'!#REF!="CUMPLE")),'ASIGNACION DE PUNTAJE'!#REF!,"")</f>
        <v>#REF!</v>
      </c>
      <c r="N22" s="45" t="e">
        <f>IF(AND('ASIGNACION DE PUNTAJE'!#REF!="CUMPLE",('ASIGNACION DE PUNTAJE'!#REF!="CUMPLE")),'ASIGNACION DE PUNTAJE'!#REF!,"")</f>
        <v>#REF!</v>
      </c>
      <c r="O22" s="45" t="e">
        <f>IF(AND('ASIGNACION DE PUNTAJE'!#REF!="CUMPLE",('ASIGNACION DE PUNTAJE'!#REF!="CUMPLE")),'ASIGNACION DE PUNTAJE'!#REF!,"")</f>
        <v>#REF!</v>
      </c>
      <c r="P22" s="45" t="e">
        <f>IF(AND('ASIGNACION DE PUNTAJE'!#REF!="CUMPLE",('ASIGNACION DE PUNTAJE'!#REF!="CUMPLE")),'ASIGNACION DE PUNTAJE'!#REF!,"")</f>
        <v>#REF!</v>
      </c>
      <c r="Q22" s="45" t="e">
        <f>IF(AND('ASIGNACION DE PUNTAJE'!#REF!="CUMPLE",('ASIGNACION DE PUNTAJE'!#REF!="CUMPLE")),'ASIGNACION DE PUNTAJE'!#REF!,"")</f>
        <v>#REF!</v>
      </c>
      <c r="R22" s="45" t="e">
        <f>IF(AND('ASIGNACION DE PUNTAJE'!#REF!="CUMPLE",('ASIGNACION DE PUNTAJE'!#REF!="CUMPLE")),'ASIGNACION DE PUNTAJE'!#REF!,"")</f>
        <v>#REF!</v>
      </c>
      <c r="S22" s="45" t="e">
        <f>IF(AND('ASIGNACION DE PUNTAJE'!#REF!="CUMPLE",('ASIGNACION DE PUNTAJE'!#REF!="CUMPLE")),'ASIGNACION DE PUNTAJE'!#REF!,"")</f>
        <v>#REF!</v>
      </c>
      <c r="T22" s="45" t="e">
        <f>IF(AND('ASIGNACION DE PUNTAJE'!#REF!="CUMPLE",('ASIGNACION DE PUNTAJE'!#REF!="CUMPLE")),'ASIGNACION DE PUNTAJE'!#REF!,"")</f>
        <v>#REF!</v>
      </c>
      <c r="U22" s="45" t="e">
        <f>IF(AND('ASIGNACION DE PUNTAJE'!#REF!="CUMPLE",('ASIGNACION DE PUNTAJE'!#REF!="CUMPLE")),'ASIGNACION DE PUNTAJE'!#REF!,"")</f>
        <v>#REF!</v>
      </c>
      <c r="V22" s="45" t="e">
        <f>IF(AND('ASIGNACION DE PUNTAJE'!#REF!="CUMPLE",('ASIGNACION DE PUNTAJE'!#REF!="CUMPLE")),'ASIGNACION DE PUNTAJE'!#REF!,"")</f>
        <v>#REF!</v>
      </c>
      <c r="W22" s="54">
        <v>3</v>
      </c>
      <c r="X22" s="53"/>
      <c r="Y22" s="54">
        <v>3</v>
      </c>
      <c r="Z22" s="50"/>
      <c r="AA22" s="50"/>
      <c r="AB22" s="50"/>
      <c r="AC22" s="50"/>
      <c r="AD22" s="50"/>
      <c r="AE22" s="50"/>
      <c r="AF22" s="55">
        <v>5</v>
      </c>
      <c r="AG22" s="50"/>
      <c r="AH22" s="50"/>
      <c r="AI22" s="50"/>
      <c r="AJ22" s="50"/>
      <c r="AK22" s="50"/>
      <c r="AL22" s="50"/>
      <c r="AM22" s="63" t="s">
        <v>117</v>
      </c>
      <c r="AN22" s="62"/>
      <c r="AO22" s="63" t="s">
        <v>117</v>
      </c>
      <c r="AP22" s="59"/>
      <c r="AQ22" s="59"/>
      <c r="AR22" s="59"/>
      <c r="AS22" s="59"/>
      <c r="AT22" s="59"/>
      <c r="AU22" s="59"/>
      <c r="AV22" s="66" t="s">
        <v>117</v>
      </c>
      <c r="AW22" s="59"/>
      <c r="AX22" s="59"/>
      <c r="AY22" s="59"/>
      <c r="AZ22" s="59"/>
      <c r="BA22" s="59"/>
      <c r="BB22" s="59"/>
    </row>
    <row r="23" spans="1:54" ht="11.25" x14ac:dyDescent="0.15">
      <c r="A23" s="7">
        <v>12</v>
      </c>
      <c r="B23" s="7" t="s">
        <v>7</v>
      </c>
      <c r="C23" s="7" t="s">
        <v>25</v>
      </c>
      <c r="D23" s="8" t="s">
        <v>9</v>
      </c>
      <c r="E23" s="15" t="s">
        <v>27</v>
      </c>
      <c r="F23" s="23">
        <v>23</v>
      </c>
      <c r="G23" s="45" t="str">
        <f>IF(AND('ASIGNACION DE PUNTAJE'!R22="CUMPLE",('ASIGNACION DE PUNTAJE'!BN22="CUMPLE")),'ASIGNACION DE PUNTAJE'!BX22,"")</f>
        <v/>
      </c>
      <c r="H23" s="45" t="e">
        <f>IF(AND('ASIGNACION DE PUNTAJE'!#REF!="CUMPLE",('ASIGNACION DE PUNTAJE'!#REF!="CUMPLE")),'ASIGNACION DE PUNTAJE'!#REF!,"")</f>
        <v>#REF!</v>
      </c>
      <c r="I23" s="45" t="e">
        <f>IF(AND('ASIGNACION DE PUNTAJE'!#REF!="CUMPLE",('ASIGNACION DE PUNTAJE'!#REF!="CUMPLE")),'ASIGNACION DE PUNTAJE'!#REF!,"")</f>
        <v>#REF!</v>
      </c>
      <c r="J23" s="45" t="e">
        <f>IF(AND('ASIGNACION DE PUNTAJE'!#REF!="CUMPLE",('ASIGNACION DE PUNTAJE'!#REF!="CUMPLE")),'ASIGNACION DE PUNTAJE'!#REF!,"")</f>
        <v>#REF!</v>
      </c>
      <c r="K23" s="45" t="e">
        <f>IF(AND('ASIGNACION DE PUNTAJE'!#REF!="CUMPLE",('ASIGNACION DE PUNTAJE'!#REF!="CUMPLE")),'ASIGNACION DE PUNTAJE'!#REF!,"")</f>
        <v>#REF!</v>
      </c>
      <c r="L23" s="45" t="e">
        <f>IF(AND('ASIGNACION DE PUNTAJE'!#REF!="CUMPLE",('ASIGNACION DE PUNTAJE'!#REF!="CUMPLE")),'ASIGNACION DE PUNTAJE'!#REF!,"")</f>
        <v>#REF!</v>
      </c>
      <c r="M23" s="45" t="e">
        <f>IF(AND('ASIGNACION DE PUNTAJE'!#REF!="CUMPLE",('ASIGNACION DE PUNTAJE'!#REF!="CUMPLE")),'ASIGNACION DE PUNTAJE'!#REF!,"")</f>
        <v>#REF!</v>
      </c>
      <c r="N23" s="45" t="e">
        <f>IF(AND('ASIGNACION DE PUNTAJE'!#REF!="CUMPLE",('ASIGNACION DE PUNTAJE'!#REF!="CUMPLE")),'ASIGNACION DE PUNTAJE'!#REF!,"")</f>
        <v>#REF!</v>
      </c>
      <c r="O23" s="45" t="e">
        <f>IF(AND('ASIGNACION DE PUNTAJE'!#REF!="CUMPLE",('ASIGNACION DE PUNTAJE'!#REF!="CUMPLE")),'ASIGNACION DE PUNTAJE'!#REF!,"")</f>
        <v>#REF!</v>
      </c>
      <c r="P23" s="45" t="e">
        <f>IF(AND('ASIGNACION DE PUNTAJE'!#REF!="CUMPLE",('ASIGNACION DE PUNTAJE'!#REF!="CUMPLE")),'ASIGNACION DE PUNTAJE'!#REF!,"")</f>
        <v>#REF!</v>
      </c>
      <c r="Q23" s="45" t="e">
        <f>IF(AND('ASIGNACION DE PUNTAJE'!#REF!="CUMPLE",('ASIGNACION DE PUNTAJE'!#REF!="CUMPLE")),'ASIGNACION DE PUNTAJE'!#REF!,"")</f>
        <v>#REF!</v>
      </c>
      <c r="R23" s="45" t="e">
        <f>IF(AND('ASIGNACION DE PUNTAJE'!#REF!="CUMPLE",('ASIGNACION DE PUNTAJE'!#REF!="CUMPLE")),'ASIGNACION DE PUNTAJE'!#REF!,"")</f>
        <v>#REF!</v>
      </c>
      <c r="S23" s="45" t="e">
        <f>IF(AND('ASIGNACION DE PUNTAJE'!#REF!="CUMPLE",('ASIGNACION DE PUNTAJE'!#REF!="CUMPLE")),'ASIGNACION DE PUNTAJE'!#REF!,"")</f>
        <v>#REF!</v>
      </c>
      <c r="T23" s="45" t="e">
        <f>IF(AND('ASIGNACION DE PUNTAJE'!#REF!="CUMPLE",('ASIGNACION DE PUNTAJE'!#REF!="CUMPLE")),'ASIGNACION DE PUNTAJE'!#REF!,"")</f>
        <v>#REF!</v>
      </c>
      <c r="U23" s="45" t="e">
        <f>IF(AND('ASIGNACION DE PUNTAJE'!#REF!="CUMPLE",('ASIGNACION DE PUNTAJE'!#REF!="CUMPLE")),'ASIGNACION DE PUNTAJE'!#REF!,"")</f>
        <v>#REF!</v>
      </c>
      <c r="V23" s="45" t="e">
        <f>IF(AND('ASIGNACION DE PUNTAJE'!#REF!="CUMPLE",('ASIGNACION DE PUNTAJE'!#REF!="CUMPLE")),'ASIGNACION DE PUNTAJE'!#REF!,"")</f>
        <v>#REF!</v>
      </c>
      <c r="W23" s="54">
        <v>3</v>
      </c>
      <c r="X23" s="53"/>
      <c r="Y23" s="54">
        <v>2</v>
      </c>
      <c r="Z23" s="50"/>
      <c r="AA23" s="50"/>
      <c r="AB23" s="50"/>
      <c r="AC23" s="50"/>
      <c r="AD23" s="50"/>
      <c r="AE23" s="50"/>
      <c r="AF23" s="55">
        <v>5</v>
      </c>
      <c r="AG23" s="50"/>
      <c r="AH23" s="50"/>
      <c r="AI23" s="50"/>
      <c r="AJ23" s="50"/>
      <c r="AK23" s="50"/>
      <c r="AL23" s="50"/>
      <c r="AM23" s="63" t="s">
        <v>117</v>
      </c>
      <c r="AN23" s="62"/>
      <c r="AO23" s="63" t="s">
        <v>117</v>
      </c>
      <c r="AP23" s="59"/>
      <c r="AQ23" s="59"/>
      <c r="AR23" s="59"/>
      <c r="AS23" s="59"/>
      <c r="AT23" s="59"/>
      <c r="AU23" s="59"/>
      <c r="AV23" s="66" t="s">
        <v>117</v>
      </c>
      <c r="AW23" s="59"/>
      <c r="AX23" s="59"/>
      <c r="AY23" s="59"/>
      <c r="AZ23" s="59"/>
      <c r="BA23" s="59"/>
      <c r="BB23" s="59"/>
    </row>
    <row r="24" spans="1:54" ht="11.25" x14ac:dyDescent="0.15">
      <c r="A24" s="7">
        <v>13</v>
      </c>
      <c r="B24" s="7" t="s">
        <v>7</v>
      </c>
      <c r="C24" s="7" t="s">
        <v>25</v>
      </c>
      <c r="D24" s="8" t="s">
        <v>9</v>
      </c>
      <c r="E24" s="15" t="s">
        <v>29</v>
      </c>
      <c r="F24" s="23">
        <v>20</v>
      </c>
      <c r="G24" s="45" t="str">
        <f>IF(AND('ASIGNACION DE PUNTAJE'!R23="CUMPLE",('ASIGNACION DE PUNTAJE'!BN23="CUMPLE")),'ASIGNACION DE PUNTAJE'!BX23,"")</f>
        <v/>
      </c>
      <c r="H24" s="45" t="e">
        <f>IF(AND('ASIGNACION DE PUNTAJE'!#REF!="CUMPLE",('ASIGNACION DE PUNTAJE'!#REF!="CUMPLE")),'ASIGNACION DE PUNTAJE'!#REF!,"")</f>
        <v>#REF!</v>
      </c>
      <c r="I24" s="45" t="e">
        <f>IF(AND('ASIGNACION DE PUNTAJE'!#REF!="CUMPLE",('ASIGNACION DE PUNTAJE'!#REF!="CUMPLE")),'ASIGNACION DE PUNTAJE'!#REF!,"")</f>
        <v>#REF!</v>
      </c>
      <c r="J24" s="45" t="e">
        <f>IF(AND('ASIGNACION DE PUNTAJE'!#REF!="CUMPLE",('ASIGNACION DE PUNTAJE'!#REF!="CUMPLE")),'ASIGNACION DE PUNTAJE'!#REF!,"")</f>
        <v>#REF!</v>
      </c>
      <c r="K24" s="45" t="e">
        <f>IF(AND('ASIGNACION DE PUNTAJE'!#REF!="CUMPLE",('ASIGNACION DE PUNTAJE'!#REF!="CUMPLE")),'ASIGNACION DE PUNTAJE'!#REF!,"")</f>
        <v>#REF!</v>
      </c>
      <c r="L24" s="45" t="e">
        <f>IF(AND('ASIGNACION DE PUNTAJE'!#REF!="CUMPLE",('ASIGNACION DE PUNTAJE'!#REF!="CUMPLE")),'ASIGNACION DE PUNTAJE'!#REF!,"")</f>
        <v>#REF!</v>
      </c>
      <c r="M24" s="45" t="e">
        <f>IF(AND('ASIGNACION DE PUNTAJE'!#REF!="CUMPLE",('ASIGNACION DE PUNTAJE'!#REF!="CUMPLE")),'ASIGNACION DE PUNTAJE'!#REF!,"")</f>
        <v>#REF!</v>
      </c>
      <c r="N24" s="45" t="e">
        <f>IF(AND('ASIGNACION DE PUNTAJE'!#REF!="CUMPLE",('ASIGNACION DE PUNTAJE'!#REF!="CUMPLE")),'ASIGNACION DE PUNTAJE'!#REF!,"")</f>
        <v>#REF!</v>
      </c>
      <c r="O24" s="45" t="e">
        <f>IF(AND('ASIGNACION DE PUNTAJE'!#REF!="CUMPLE",('ASIGNACION DE PUNTAJE'!#REF!="CUMPLE")),'ASIGNACION DE PUNTAJE'!#REF!,"")</f>
        <v>#REF!</v>
      </c>
      <c r="P24" s="45" t="e">
        <f>IF(AND('ASIGNACION DE PUNTAJE'!#REF!="CUMPLE",('ASIGNACION DE PUNTAJE'!#REF!="CUMPLE")),'ASIGNACION DE PUNTAJE'!#REF!,"")</f>
        <v>#REF!</v>
      </c>
      <c r="Q24" s="45" t="e">
        <f>IF(AND('ASIGNACION DE PUNTAJE'!#REF!="CUMPLE",('ASIGNACION DE PUNTAJE'!#REF!="CUMPLE")),'ASIGNACION DE PUNTAJE'!#REF!,"")</f>
        <v>#REF!</v>
      </c>
      <c r="R24" s="45" t="e">
        <f>IF(AND('ASIGNACION DE PUNTAJE'!#REF!="CUMPLE",('ASIGNACION DE PUNTAJE'!#REF!="CUMPLE")),'ASIGNACION DE PUNTAJE'!#REF!,"")</f>
        <v>#REF!</v>
      </c>
      <c r="S24" s="45" t="e">
        <f>IF(AND('ASIGNACION DE PUNTAJE'!#REF!="CUMPLE",('ASIGNACION DE PUNTAJE'!#REF!="CUMPLE")),'ASIGNACION DE PUNTAJE'!#REF!,"")</f>
        <v>#REF!</v>
      </c>
      <c r="T24" s="45" t="e">
        <f>IF(AND('ASIGNACION DE PUNTAJE'!#REF!="CUMPLE",('ASIGNACION DE PUNTAJE'!#REF!="CUMPLE")),'ASIGNACION DE PUNTAJE'!#REF!,"")</f>
        <v>#REF!</v>
      </c>
      <c r="U24" s="45" t="e">
        <f>IF(AND('ASIGNACION DE PUNTAJE'!#REF!="CUMPLE",('ASIGNACION DE PUNTAJE'!#REF!="CUMPLE")),'ASIGNACION DE PUNTAJE'!#REF!,"")</f>
        <v>#REF!</v>
      </c>
      <c r="V24" s="45" t="e">
        <f>IF(AND('ASIGNACION DE PUNTAJE'!#REF!="CUMPLE",('ASIGNACION DE PUNTAJE'!#REF!="CUMPLE")),'ASIGNACION DE PUNTAJE'!#REF!,"")</f>
        <v>#REF!</v>
      </c>
      <c r="W24" s="54">
        <v>3</v>
      </c>
      <c r="X24" s="53"/>
      <c r="Y24" s="50"/>
      <c r="Z24" s="50"/>
      <c r="AA24" s="50"/>
      <c r="AB24" s="50"/>
      <c r="AC24" s="50"/>
      <c r="AD24" s="50"/>
      <c r="AE24" s="50"/>
      <c r="AF24" s="55">
        <v>5</v>
      </c>
      <c r="AG24" s="50"/>
      <c r="AH24" s="50"/>
      <c r="AI24" s="50"/>
      <c r="AJ24" s="50"/>
      <c r="AK24" s="50"/>
      <c r="AL24" s="50"/>
      <c r="AM24" s="63" t="s">
        <v>117</v>
      </c>
      <c r="AN24" s="62"/>
      <c r="AO24" s="59"/>
      <c r="AP24" s="59"/>
      <c r="AQ24" s="59"/>
      <c r="AR24" s="59"/>
      <c r="AS24" s="59"/>
      <c r="AT24" s="59"/>
      <c r="AU24" s="59"/>
      <c r="AV24" s="66" t="s">
        <v>117</v>
      </c>
      <c r="AW24" s="59"/>
      <c r="AX24" s="59"/>
      <c r="AY24" s="59"/>
      <c r="AZ24" s="59"/>
      <c r="BA24" s="59"/>
      <c r="BB24" s="59"/>
    </row>
    <row r="25" spans="1:54" ht="19.5" x14ac:dyDescent="0.15">
      <c r="A25" s="7">
        <v>14</v>
      </c>
      <c r="B25" s="7" t="s">
        <v>7</v>
      </c>
      <c r="C25" s="7" t="s">
        <v>25</v>
      </c>
      <c r="D25" s="8" t="s">
        <v>9</v>
      </c>
      <c r="E25" s="15" t="s">
        <v>31</v>
      </c>
      <c r="F25" s="23">
        <v>15</v>
      </c>
      <c r="G25" s="45" t="str">
        <f>IF(AND('ASIGNACION DE PUNTAJE'!R24="CUMPLE",('ASIGNACION DE PUNTAJE'!BN24="CUMPLE")),'ASIGNACION DE PUNTAJE'!BX24,"")</f>
        <v/>
      </c>
      <c r="H25" s="45" t="e">
        <f>IF(AND('ASIGNACION DE PUNTAJE'!#REF!="CUMPLE",('ASIGNACION DE PUNTAJE'!#REF!="CUMPLE")),'ASIGNACION DE PUNTAJE'!#REF!,"")</f>
        <v>#REF!</v>
      </c>
      <c r="I25" s="45" t="e">
        <f>IF(AND('ASIGNACION DE PUNTAJE'!#REF!="CUMPLE",('ASIGNACION DE PUNTAJE'!#REF!="CUMPLE")),'ASIGNACION DE PUNTAJE'!#REF!,"")</f>
        <v>#REF!</v>
      </c>
      <c r="J25" s="45" t="e">
        <f>IF(AND('ASIGNACION DE PUNTAJE'!#REF!="CUMPLE",('ASIGNACION DE PUNTAJE'!#REF!="CUMPLE")),'ASIGNACION DE PUNTAJE'!#REF!,"")</f>
        <v>#REF!</v>
      </c>
      <c r="K25" s="45" t="e">
        <f>IF(AND('ASIGNACION DE PUNTAJE'!#REF!="CUMPLE",('ASIGNACION DE PUNTAJE'!#REF!="CUMPLE")),'ASIGNACION DE PUNTAJE'!#REF!,"")</f>
        <v>#REF!</v>
      </c>
      <c r="L25" s="45" t="e">
        <f>IF(AND('ASIGNACION DE PUNTAJE'!#REF!="CUMPLE",('ASIGNACION DE PUNTAJE'!#REF!="CUMPLE")),'ASIGNACION DE PUNTAJE'!#REF!,"")</f>
        <v>#REF!</v>
      </c>
      <c r="M25" s="45" t="e">
        <f>IF(AND('ASIGNACION DE PUNTAJE'!#REF!="CUMPLE",('ASIGNACION DE PUNTAJE'!#REF!="CUMPLE")),'ASIGNACION DE PUNTAJE'!#REF!,"")</f>
        <v>#REF!</v>
      </c>
      <c r="N25" s="45" t="e">
        <f>IF(AND('ASIGNACION DE PUNTAJE'!#REF!="CUMPLE",('ASIGNACION DE PUNTAJE'!#REF!="CUMPLE")),'ASIGNACION DE PUNTAJE'!#REF!,"")</f>
        <v>#REF!</v>
      </c>
      <c r="O25" s="45" t="e">
        <f>IF(AND('ASIGNACION DE PUNTAJE'!#REF!="CUMPLE",('ASIGNACION DE PUNTAJE'!#REF!="CUMPLE")),'ASIGNACION DE PUNTAJE'!#REF!,"")</f>
        <v>#REF!</v>
      </c>
      <c r="P25" s="45" t="e">
        <f>IF(AND('ASIGNACION DE PUNTAJE'!#REF!="CUMPLE",('ASIGNACION DE PUNTAJE'!#REF!="CUMPLE")),'ASIGNACION DE PUNTAJE'!#REF!,"")</f>
        <v>#REF!</v>
      </c>
      <c r="Q25" s="45" t="e">
        <f>IF(AND('ASIGNACION DE PUNTAJE'!#REF!="CUMPLE",('ASIGNACION DE PUNTAJE'!#REF!="CUMPLE")),'ASIGNACION DE PUNTAJE'!#REF!,"")</f>
        <v>#REF!</v>
      </c>
      <c r="R25" s="45" t="e">
        <f>IF(AND('ASIGNACION DE PUNTAJE'!#REF!="CUMPLE",('ASIGNACION DE PUNTAJE'!#REF!="CUMPLE")),'ASIGNACION DE PUNTAJE'!#REF!,"")</f>
        <v>#REF!</v>
      </c>
      <c r="S25" s="45" t="e">
        <f>IF(AND('ASIGNACION DE PUNTAJE'!#REF!="CUMPLE",('ASIGNACION DE PUNTAJE'!#REF!="CUMPLE")),'ASIGNACION DE PUNTAJE'!#REF!,"")</f>
        <v>#REF!</v>
      </c>
      <c r="T25" s="45" t="e">
        <f>IF(AND('ASIGNACION DE PUNTAJE'!#REF!="CUMPLE",('ASIGNACION DE PUNTAJE'!#REF!="CUMPLE")),'ASIGNACION DE PUNTAJE'!#REF!,"")</f>
        <v>#REF!</v>
      </c>
      <c r="U25" s="45" t="e">
        <f>IF(AND('ASIGNACION DE PUNTAJE'!#REF!="CUMPLE",('ASIGNACION DE PUNTAJE'!#REF!="CUMPLE")),'ASIGNACION DE PUNTAJE'!#REF!,"")</f>
        <v>#REF!</v>
      </c>
      <c r="V25" s="45" t="e">
        <f>IF(AND('ASIGNACION DE PUNTAJE'!#REF!="CUMPLE",('ASIGNACION DE PUNTAJE'!#REF!="CUMPLE")),'ASIGNACION DE PUNTAJE'!#REF!,"")</f>
        <v>#REF!</v>
      </c>
      <c r="W25" s="54">
        <v>3</v>
      </c>
      <c r="X25" s="53"/>
      <c r="Y25" s="50"/>
      <c r="Z25" s="50"/>
      <c r="AA25" s="50"/>
      <c r="AB25" s="50"/>
      <c r="AC25" s="50"/>
      <c r="AD25" s="50"/>
      <c r="AE25" s="50"/>
      <c r="AF25" s="55">
        <v>5</v>
      </c>
      <c r="AG25" s="50"/>
      <c r="AH25" s="50"/>
      <c r="AI25" s="50"/>
      <c r="AJ25" s="50"/>
      <c r="AK25" s="50"/>
      <c r="AL25" s="50"/>
      <c r="AM25" s="63" t="s">
        <v>117</v>
      </c>
      <c r="AN25" s="62"/>
      <c r="AO25" s="59"/>
      <c r="AP25" s="59"/>
      <c r="AQ25" s="59"/>
      <c r="AR25" s="59"/>
      <c r="AS25" s="59"/>
      <c r="AT25" s="59"/>
      <c r="AU25" s="59"/>
      <c r="AV25" s="66" t="s">
        <v>117</v>
      </c>
      <c r="AW25" s="59"/>
      <c r="AX25" s="59"/>
      <c r="AY25" s="59"/>
      <c r="AZ25" s="59"/>
      <c r="BA25" s="59"/>
      <c r="BB25" s="59"/>
    </row>
    <row r="26" spans="1:54" ht="11.25" x14ac:dyDescent="0.15">
      <c r="A26" s="7">
        <v>15</v>
      </c>
      <c r="B26" s="7" t="s">
        <v>7</v>
      </c>
      <c r="C26" s="7" t="s">
        <v>25</v>
      </c>
      <c r="D26" s="8" t="s">
        <v>9</v>
      </c>
      <c r="E26" s="15" t="s">
        <v>81</v>
      </c>
      <c r="F26" s="23">
        <v>21</v>
      </c>
      <c r="G26" s="45" t="str">
        <f>IF(AND('ASIGNACION DE PUNTAJE'!R25="CUMPLE",('ASIGNACION DE PUNTAJE'!BN25="CUMPLE")),'ASIGNACION DE PUNTAJE'!BX25,"")</f>
        <v/>
      </c>
      <c r="H26" s="45" t="e">
        <f>IF(AND('ASIGNACION DE PUNTAJE'!#REF!="CUMPLE",('ASIGNACION DE PUNTAJE'!#REF!="CUMPLE")),'ASIGNACION DE PUNTAJE'!#REF!,"")</f>
        <v>#REF!</v>
      </c>
      <c r="I26" s="45" t="e">
        <f>IF(AND('ASIGNACION DE PUNTAJE'!#REF!="CUMPLE",('ASIGNACION DE PUNTAJE'!#REF!="CUMPLE")),'ASIGNACION DE PUNTAJE'!#REF!,"")</f>
        <v>#REF!</v>
      </c>
      <c r="J26" s="45" t="e">
        <f>IF(AND('ASIGNACION DE PUNTAJE'!#REF!="CUMPLE",('ASIGNACION DE PUNTAJE'!#REF!="CUMPLE")),'ASIGNACION DE PUNTAJE'!#REF!,"")</f>
        <v>#REF!</v>
      </c>
      <c r="K26" s="45" t="e">
        <f>IF(AND('ASIGNACION DE PUNTAJE'!#REF!="CUMPLE",('ASIGNACION DE PUNTAJE'!#REF!="CUMPLE")),'ASIGNACION DE PUNTAJE'!#REF!,"")</f>
        <v>#REF!</v>
      </c>
      <c r="L26" s="45" t="e">
        <f>IF(AND('ASIGNACION DE PUNTAJE'!#REF!="CUMPLE",('ASIGNACION DE PUNTAJE'!#REF!="CUMPLE")),'ASIGNACION DE PUNTAJE'!#REF!,"")</f>
        <v>#REF!</v>
      </c>
      <c r="M26" s="45" t="e">
        <f>IF(AND('ASIGNACION DE PUNTAJE'!#REF!="CUMPLE",('ASIGNACION DE PUNTAJE'!#REF!="CUMPLE")),'ASIGNACION DE PUNTAJE'!#REF!,"")</f>
        <v>#REF!</v>
      </c>
      <c r="N26" s="45" t="e">
        <f>IF(AND('ASIGNACION DE PUNTAJE'!#REF!="CUMPLE",('ASIGNACION DE PUNTAJE'!#REF!="CUMPLE")),'ASIGNACION DE PUNTAJE'!#REF!,"")</f>
        <v>#REF!</v>
      </c>
      <c r="O26" s="45" t="e">
        <f>IF(AND('ASIGNACION DE PUNTAJE'!#REF!="CUMPLE",('ASIGNACION DE PUNTAJE'!#REF!="CUMPLE")),'ASIGNACION DE PUNTAJE'!#REF!,"")</f>
        <v>#REF!</v>
      </c>
      <c r="P26" s="45" t="e">
        <f>IF(AND('ASIGNACION DE PUNTAJE'!#REF!="CUMPLE",('ASIGNACION DE PUNTAJE'!#REF!="CUMPLE")),'ASIGNACION DE PUNTAJE'!#REF!,"")</f>
        <v>#REF!</v>
      </c>
      <c r="Q26" s="45" t="e">
        <f>IF(AND('ASIGNACION DE PUNTAJE'!#REF!="CUMPLE",('ASIGNACION DE PUNTAJE'!#REF!="CUMPLE")),'ASIGNACION DE PUNTAJE'!#REF!,"")</f>
        <v>#REF!</v>
      </c>
      <c r="R26" s="45" t="e">
        <f>IF(AND('ASIGNACION DE PUNTAJE'!#REF!="CUMPLE",('ASIGNACION DE PUNTAJE'!#REF!="CUMPLE")),'ASIGNACION DE PUNTAJE'!#REF!,"")</f>
        <v>#REF!</v>
      </c>
      <c r="S26" s="45" t="e">
        <f>IF(AND('ASIGNACION DE PUNTAJE'!#REF!="CUMPLE",('ASIGNACION DE PUNTAJE'!#REF!="CUMPLE")),'ASIGNACION DE PUNTAJE'!#REF!,"")</f>
        <v>#REF!</v>
      </c>
      <c r="T26" s="45" t="e">
        <f>IF(AND('ASIGNACION DE PUNTAJE'!#REF!="CUMPLE",('ASIGNACION DE PUNTAJE'!#REF!="CUMPLE")),'ASIGNACION DE PUNTAJE'!#REF!,"")</f>
        <v>#REF!</v>
      </c>
      <c r="U26" s="45" t="e">
        <f>IF(AND('ASIGNACION DE PUNTAJE'!#REF!="CUMPLE",('ASIGNACION DE PUNTAJE'!#REF!="CUMPLE")),'ASIGNACION DE PUNTAJE'!#REF!,"")</f>
        <v>#REF!</v>
      </c>
      <c r="V26" s="45" t="e">
        <f>IF(AND('ASIGNACION DE PUNTAJE'!#REF!="CUMPLE",('ASIGNACION DE PUNTAJE'!#REF!="CUMPLE")),'ASIGNACION DE PUNTAJE'!#REF!,"")</f>
        <v>#REF!</v>
      </c>
      <c r="W26" s="54">
        <v>3</v>
      </c>
      <c r="X26" s="53"/>
      <c r="Y26" s="50"/>
      <c r="Z26" s="50"/>
      <c r="AA26" s="50"/>
      <c r="AB26" s="50"/>
      <c r="AC26" s="50"/>
      <c r="AD26" s="50"/>
      <c r="AE26" s="50"/>
      <c r="AF26" s="55">
        <v>5</v>
      </c>
      <c r="AG26" s="50"/>
      <c r="AH26" s="50"/>
      <c r="AI26" s="50"/>
      <c r="AJ26" s="50"/>
      <c r="AK26" s="50"/>
      <c r="AL26" s="50"/>
      <c r="AM26" s="63" t="s">
        <v>117</v>
      </c>
      <c r="AN26" s="62"/>
      <c r="AO26" s="59"/>
      <c r="AP26" s="59"/>
      <c r="AQ26" s="59"/>
      <c r="AR26" s="59"/>
      <c r="AS26" s="59"/>
      <c r="AT26" s="59"/>
      <c r="AU26" s="59"/>
      <c r="AV26" s="66" t="s">
        <v>117</v>
      </c>
      <c r="AW26" s="59"/>
      <c r="AX26" s="59"/>
      <c r="AY26" s="59"/>
      <c r="AZ26" s="59"/>
      <c r="BA26" s="59"/>
      <c r="BB26" s="59"/>
    </row>
    <row r="27" spans="1:54" ht="11.25" x14ac:dyDescent="0.15">
      <c r="A27" s="7">
        <v>16</v>
      </c>
      <c r="B27" s="7" t="s">
        <v>7</v>
      </c>
      <c r="C27" s="7" t="s">
        <v>25</v>
      </c>
      <c r="D27" s="8" t="s">
        <v>9</v>
      </c>
      <c r="E27" s="15" t="s">
        <v>34</v>
      </c>
      <c r="F27" s="23">
        <v>10</v>
      </c>
      <c r="G27" s="45" t="str">
        <f>IF(AND('ASIGNACION DE PUNTAJE'!R26="CUMPLE",('ASIGNACION DE PUNTAJE'!BN26="CUMPLE")),'ASIGNACION DE PUNTAJE'!BX26,"")</f>
        <v/>
      </c>
      <c r="H27" s="45" t="e">
        <f>IF(AND('ASIGNACION DE PUNTAJE'!#REF!="CUMPLE",('ASIGNACION DE PUNTAJE'!#REF!="CUMPLE")),'ASIGNACION DE PUNTAJE'!#REF!,"")</f>
        <v>#REF!</v>
      </c>
      <c r="I27" s="45" t="e">
        <f>IF(AND('ASIGNACION DE PUNTAJE'!#REF!="CUMPLE",('ASIGNACION DE PUNTAJE'!#REF!="CUMPLE")),'ASIGNACION DE PUNTAJE'!#REF!,"")</f>
        <v>#REF!</v>
      </c>
      <c r="J27" s="45" t="e">
        <f>IF(AND('ASIGNACION DE PUNTAJE'!#REF!="CUMPLE",('ASIGNACION DE PUNTAJE'!#REF!="CUMPLE")),'ASIGNACION DE PUNTAJE'!#REF!,"")</f>
        <v>#REF!</v>
      </c>
      <c r="K27" s="45" t="e">
        <f>IF(AND('ASIGNACION DE PUNTAJE'!#REF!="CUMPLE",('ASIGNACION DE PUNTAJE'!#REF!="CUMPLE")),'ASIGNACION DE PUNTAJE'!#REF!,"")</f>
        <v>#REF!</v>
      </c>
      <c r="L27" s="45" t="e">
        <f>IF(AND('ASIGNACION DE PUNTAJE'!#REF!="CUMPLE",('ASIGNACION DE PUNTAJE'!#REF!="CUMPLE")),'ASIGNACION DE PUNTAJE'!#REF!,"")</f>
        <v>#REF!</v>
      </c>
      <c r="M27" s="45" t="e">
        <f>IF(AND('ASIGNACION DE PUNTAJE'!#REF!="CUMPLE",('ASIGNACION DE PUNTAJE'!#REF!="CUMPLE")),'ASIGNACION DE PUNTAJE'!#REF!,"")</f>
        <v>#REF!</v>
      </c>
      <c r="N27" s="45" t="e">
        <f>IF(AND('ASIGNACION DE PUNTAJE'!#REF!="CUMPLE",('ASIGNACION DE PUNTAJE'!#REF!="CUMPLE")),'ASIGNACION DE PUNTAJE'!#REF!,"")</f>
        <v>#REF!</v>
      </c>
      <c r="O27" s="45" t="e">
        <f>IF(AND('ASIGNACION DE PUNTAJE'!#REF!="CUMPLE",('ASIGNACION DE PUNTAJE'!#REF!="CUMPLE")),'ASIGNACION DE PUNTAJE'!#REF!,"")</f>
        <v>#REF!</v>
      </c>
      <c r="P27" s="45" t="e">
        <f>IF(AND('ASIGNACION DE PUNTAJE'!#REF!="CUMPLE",('ASIGNACION DE PUNTAJE'!#REF!="CUMPLE")),'ASIGNACION DE PUNTAJE'!#REF!,"")</f>
        <v>#REF!</v>
      </c>
      <c r="Q27" s="45" t="e">
        <f>IF(AND('ASIGNACION DE PUNTAJE'!#REF!="CUMPLE",('ASIGNACION DE PUNTAJE'!#REF!="CUMPLE")),'ASIGNACION DE PUNTAJE'!#REF!,"")</f>
        <v>#REF!</v>
      </c>
      <c r="R27" s="45" t="e">
        <f>IF(AND('ASIGNACION DE PUNTAJE'!#REF!="CUMPLE",('ASIGNACION DE PUNTAJE'!#REF!="CUMPLE")),'ASIGNACION DE PUNTAJE'!#REF!,"")</f>
        <v>#REF!</v>
      </c>
      <c r="S27" s="45" t="e">
        <f>IF(AND('ASIGNACION DE PUNTAJE'!#REF!="CUMPLE",('ASIGNACION DE PUNTAJE'!#REF!="CUMPLE")),'ASIGNACION DE PUNTAJE'!#REF!,"")</f>
        <v>#REF!</v>
      </c>
      <c r="T27" s="45" t="e">
        <f>IF(AND('ASIGNACION DE PUNTAJE'!#REF!="CUMPLE",('ASIGNACION DE PUNTAJE'!#REF!="CUMPLE")),'ASIGNACION DE PUNTAJE'!#REF!,"")</f>
        <v>#REF!</v>
      </c>
      <c r="U27" s="45" t="e">
        <f>IF(AND('ASIGNACION DE PUNTAJE'!#REF!="CUMPLE",('ASIGNACION DE PUNTAJE'!#REF!="CUMPLE")),'ASIGNACION DE PUNTAJE'!#REF!,"")</f>
        <v>#REF!</v>
      </c>
      <c r="V27" s="45" t="e">
        <f>IF(AND('ASIGNACION DE PUNTAJE'!#REF!="CUMPLE",('ASIGNACION DE PUNTAJE'!#REF!="CUMPLE")),'ASIGNACION DE PUNTAJE'!#REF!,"")</f>
        <v>#REF!</v>
      </c>
      <c r="W27" s="54">
        <v>3</v>
      </c>
      <c r="X27" s="53"/>
      <c r="Y27" s="50"/>
      <c r="Z27" s="50"/>
      <c r="AA27" s="50"/>
      <c r="AB27" s="50"/>
      <c r="AC27" s="50"/>
      <c r="AD27" s="50"/>
      <c r="AE27" s="50"/>
      <c r="AF27" s="55">
        <v>5</v>
      </c>
      <c r="AG27" s="50"/>
      <c r="AH27" s="50"/>
      <c r="AI27" s="50"/>
      <c r="AJ27" s="50"/>
      <c r="AK27" s="50"/>
      <c r="AL27" s="50"/>
      <c r="AM27" s="63" t="s">
        <v>117</v>
      </c>
      <c r="AN27" s="62"/>
      <c r="AO27" s="59"/>
      <c r="AP27" s="59"/>
      <c r="AQ27" s="59"/>
      <c r="AR27" s="59"/>
      <c r="AS27" s="59"/>
      <c r="AT27" s="59"/>
      <c r="AU27" s="59"/>
      <c r="AV27" s="66" t="s">
        <v>117</v>
      </c>
      <c r="AW27" s="59"/>
      <c r="AX27" s="59"/>
      <c r="AY27" s="59"/>
      <c r="AZ27" s="59"/>
      <c r="BA27" s="59"/>
      <c r="BB27" s="59"/>
    </row>
    <row r="28" spans="1:54" ht="11.25" x14ac:dyDescent="0.15">
      <c r="A28" s="7">
        <v>17</v>
      </c>
      <c r="B28" s="7" t="s">
        <v>7</v>
      </c>
      <c r="C28" s="7" t="s">
        <v>25</v>
      </c>
      <c r="D28" s="8" t="s">
        <v>9</v>
      </c>
      <c r="E28" s="15" t="s">
        <v>36</v>
      </c>
      <c r="F28" s="23">
        <v>25</v>
      </c>
      <c r="G28" s="45" t="str">
        <f>IF(AND('ASIGNACION DE PUNTAJE'!R27="CUMPLE",('ASIGNACION DE PUNTAJE'!BN27="CUMPLE")),'ASIGNACION DE PUNTAJE'!BX27,"")</f>
        <v/>
      </c>
      <c r="H28" s="45" t="e">
        <f>IF(AND('ASIGNACION DE PUNTAJE'!#REF!="CUMPLE",('ASIGNACION DE PUNTAJE'!#REF!="CUMPLE")),'ASIGNACION DE PUNTAJE'!#REF!,"")</f>
        <v>#REF!</v>
      </c>
      <c r="I28" s="45" t="e">
        <f>IF(AND('ASIGNACION DE PUNTAJE'!#REF!="CUMPLE",('ASIGNACION DE PUNTAJE'!#REF!="CUMPLE")),'ASIGNACION DE PUNTAJE'!#REF!,"")</f>
        <v>#REF!</v>
      </c>
      <c r="J28" s="45" t="e">
        <f>IF(AND('ASIGNACION DE PUNTAJE'!#REF!="CUMPLE",('ASIGNACION DE PUNTAJE'!#REF!="CUMPLE")),'ASIGNACION DE PUNTAJE'!#REF!,"")</f>
        <v>#REF!</v>
      </c>
      <c r="K28" s="45" t="e">
        <f>IF(AND('ASIGNACION DE PUNTAJE'!#REF!="CUMPLE",('ASIGNACION DE PUNTAJE'!#REF!="CUMPLE")),'ASIGNACION DE PUNTAJE'!#REF!,"")</f>
        <v>#REF!</v>
      </c>
      <c r="L28" s="45" t="e">
        <f>IF(AND('ASIGNACION DE PUNTAJE'!#REF!="CUMPLE",('ASIGNACION DE PUNTAJE'!#REF!="CUMPLE")),'ASIGNACION DE PUNTAJE'!#REF!,"")</f>
        <v>#REF!</v>
      </c>
      <c r="M28" s="45" t="e">
        <f>IF(AND('ASIGNACION DE PUNTAJE'!#REF!="CUMPLE",('ASIGNACION DE PUNTAJE'!#REF!="CUMPLE")),'ASIGNACION DE PUNTAJE'!#REF!,"")</f>
        <v>#REF!</v>
      </c>
      <c r="N28" s="45" t="e">
        <f>IF(AND('ASIGNACION DE PUNTAJE'!#REF!="CUMPLE",('ASIGNACION DE PUNTAJE'!#REF!="CUMPLE")),'ASIGNACION DE PUNTAJE'!#REF!,"")</f>
        <v>#REF!</v>
      </c>
      <c r="O28" s="45" t="e">
        <f>IF(AND('ASIGNACION DE PUNTAJE'!#REF!="CUMPLE",('ASIGNACION DE PUNTAJE'!#REF!="CUMPLE")),'ASIGNACION DE PUNTAJE'!#REF!,"")</f>
        <v>#REF!</v>
      </c>
      <c r="P28" s="45" t="e">
        <f>IF(AND('ASIGNACION DE PUNTAJE'!#REF!="CUMPLE",('ASIGNACION DE PUNTAJE'!#REF!="CUMPLE")),'ASIGNACION DE PUNTAJE'!#REF!,"")</f>
        <v>#REF!</v>
      </c>
      <c r="Q28" s="45" t="e">
        <f>IF(AND('ASIGNACION DE PUNTAJE'!#REF!="CUMPLE",('ASIGNACION DE PUNTAJE'!#REF!="CUMPLE")),'ASIGNACION DE PUNTAJE'!#REF!,"")</f>
        <v>#REF!</v>
      </c>
      <c r="R28" s="45" t="e">
        <f>IF(AND('ASIGNACION DE PUNTAJE'!#REF!="CUMPLE",('ASIGNACION DE PUNTAJE'!#REF!="CUMPLE")),'ASIGNACION DE PUNTAJE'!#REF!,"")</f>
        <v>#REF!</v>
      </c>
      <c r="S28" s="45" t="e">
        <f>IF(AND('ASIGNACION DE PUNTAJE'!#REF!="CUMPLE",('ASIGNACION DE PUNTAJE'!#REF!="CUMPLE")),'ASIGNACION DE PUNTAJE'!#REF!,"")</f>
        <v>#REF!</v>
      </c>
      <c r="T28" s="45" t="e">
        <f>IF(AND('ASIGNACION DE PUNTAJE'!#REF!="CUMPLE",('ASIGNACION DE PUNTAJE'!#REF!="CUMPLE")),'ASIGNACION DE PUNTAJE'!#REF!,"")</f>
        <v>#REF!</v>
      </c>
      <c r="U28" s="45" t="e">
        <f>IF(AND('ASIGNACION DE PUNTAJE'!#REF!="CUMPLE",('ASIGNACION DE PUNTAJE'!#REF!="CUMPLE")),'ASIGNACION DE PUNTAJE'!#REF!,"")</f>
        <v>#REF!</v>
      </c>
      <c r="V28" s="45" t="e">
        <f>IF(AND('ASIGNACION DE PUNTAJE'!#REF!="CUMPLE",('ASIGNACION DE PUNTAJE'!#REF!="CUMPLE")),'ASIGNACION DE PUNTAJE'!#REF!,"")</f>
        <v>#REF!</v>
      </c>
      <c r="W28" s="54">
        <v>3</v>
      </c>
      <c r="X28" s="53"/>
      <c r="Y28" s="50"/>
      <c r="Z28" s="50"/>
      <c r="AA28" s="50"/>
      <c r="AB28" s="50"/>
      <c r="AC28" s="50"/>
      <c r="AD28" s="50"/>
      <c r="AE28" s="50"/>
      <c r="AF28" s="55">
        <v>5</v>
      </c>
      <c r="AG28" s="50"/>
      <c r="AH28" s="50"/>
      <c r="AI28" s="50"/>
      <c r="AJ28" s="50"/>
      <c r="AK28" s="50"/>
      <c r="AL28" s="50"/>
      <c r="AM28" s="63" t="s">
        <v>117</v>
      </c>
      <c r="AN28" s="62"/>
      <c r="AO28" s="59"/>
      <c r="AP28" s="59"/>
      <c r="AQ28" s="59"/>
      <c r="AR28" s="59"/>
      <c r="AS28" s="59"/>
      <c r="AT28" s="59"/>
      <c r="AU28" s="59"/>
      <c r="AV28" s="66" t="s">
        <v>117</v>
      </c>
      <c r="AW28" s="59"/>
      <c r="AX28" s="59"/>
      <c r="AY28" s="59"/>
      <c r="AZ28" s="59"/>
      <c r="BA28" s="59"/>
      <c r="BB28" s="59"/>
    </row>
    <row r="29" spans="1:54" ht="31.5" x14ac:dyDescent="0.15">
      <c r="A29" s="7">
        <v>18</v>
      </c>
      <c r="B29" s="7" t="s">
        <v>7</v>
      </c>
      <c r="C29" s="7" t="s">
        <v>38</v>
      </c>
      <c r="D29" s="8" t="s">
        <v>39</v>
      </c>
      <c r="E29" s="7" t="s">
        <v>40</v>
      </c>
      <c r="F29" s="23">
        <v>1</v>
      </c>
      <c r="G29" s="45" t="str">
        <f>IF(AND('ASIGNACION DE PUNTAJE'!R28="CUMPLE",('ASIGNACION DE PUNTAJE'!BN28="CUMPLE")),'ASIGNACION DE PUNTAJE'!BX28,"")</f>
        <v/>
      </c>
      <c r="H29" s="45" t="e">
        <f>IF(AND('ASIGNACION DE PUNTAJE'!#REF!="CUMPLE",('ASIGNACION DE PUNTAJE'!#REF!="CUMPLE")),'ASIGNACION DE PUNTAJE'!#REF!,"")</f>
        <v>#REF!</v>
      </c>
      <c r="I29" s="45" t="e">
        <f>IF(AND('ASIGNACION DE PUNTAJE'!#REF!="CUMPLE",('ASIGNACION DE PUNTAJE'!#REF!="CUMPLE")),'ASIGNACION DE PUNTAJE'!#REF!,"")</f>
        <v>#REF!</v>
      </c>
      <c r="J29" s="45" t="e">
        <f>IF(AND('ASIGNACION DE PUNTAJE'!#REF!="CUMPLE",('ASIGNACION DE PUNTAJE'!#REF!="CUMPLE")),'ASIGNACION DE PUNTAJE'!#REF!,"")</f>
        <v>#REF!</v>
      </c>
      <c r="K29" s="45" t="e">
        <f>IF(AND('ASIGNACION DE PUNTAJE'!#REF!="CUMPLE",('ASIGNACION DE PUNTAJE'!#REF!="CUMPLE")),'ASIGNACION DE PUNTAJE'!#REF!,"")</f>
        <v>#REF!</v>
      </c>
      <c r="L29" s="45" t="e">
        <f>IF(AND('ASIGNACION DE PUNTAJE'!#REF!="CUMPLE",('ASIGNACION DE PUNTAJE'!#REF!="CUMPLE")),'ASIGNACION DE PUNTAJE'!#REF!,"")</f>
        <v>#REF!</v>
      </c>
      <c r="M29" s="45" t="e">
        <f>IF(AND('ASIGNACION DE PUNTAJE'!#REF!="CUMPLE",('ASIGNACION DE PUNTAJE'!#REF!="CUMPLE")),'ASIGNACION DE PUNTAJE'!#REF!,"")</f>
        <v>#REF!</v>
      </c>
      <c r="N29" s="45" t="e">
        <f>IF(AND('ASIGNACION DE PUNTAJE'!#REF!="CUMPLE",('ASIGNACION DE PUNTAJE'!#REF!="CUMPLE")),'ASIGNACION DE PUNTAJE'!#REF!,"")</f>
        <v>#REF!</v>
      </c>
      <c r="O29" s="45" t="e">
        <f>IF(AND('ASIGNACION DE PUNTAJE'!#REF!="CUMPLE",('ASIGNACION DE PUNTAJE'!#REF!="CUMPLE")),'ASIGNACION DE PUNTAJE'!#REF!,"")</f>
        <v>#REF!</v>
      </c>
      <c r="P29" s="45" t="e">
        <f>IF(AND('ASIGNACION DE PUNTAJE'!#REF!="CUMPLE",('ASIGNACION DE PUNTAJE'!#REF!="CUMPLE")),'ASIGNACION DE PUNTAJE'!#REF!,"")</f>
        <v>#REF!</v>
      </c>
      <c r="Q29" s="45" t="e">
        <f>IF(AND('ASIGNACION DE PUNTAJE'!#REF!="CUMPLE",('ASIGNACION DE PUNTAJE'!#REF!="CUMPLE")),'ASIGNACION DE PUNTAJE'!#REF!,"")</f>
        <v>#REF!</v>
      </c>
      <c r="R29" s="45" t="e">
        <f>IF(AND('ASIGNACION DE PUNTAJE'!#REF!="CUMPLE",('ASIGNACION DE PUNTAJE'!#REF!="CUMPLE")),'ASIGNACION DE PUNTAJE'!#REF!,"")</f>
        <v>#REF!</v>
      </c>
      <c r="S29" s="45" t="e">
        <f>IF(AND('ASIGNACION DE PUNTAJE'!#REF!="CUMPLE",('ASIGNACION DE PUNTAJE'!#REF!="CUMPLE")),'ASIGNACION DE PUNTAJE'!#REF!,"")</f>
        <v>#REF!</v>
      </c>
      <c r="T29" s="45" t="e">
        <f>IF(AND('ASIGNACION DE PUNTAJE'!#REF!="CUMPLE",('ASIGNACION DE PUNTAJE'!#REF!="CUMPLE")),'ASIGNACION DE PUNTAJE'!#REF!,"")</f>
        <v>#REF!</v>
      </c>
      <c r="U29" s="45" t="e">
        <f>IF(AND('ASIGNACION DE PUNTAJE'!#REF!="CUMPLE",('ASIGNACION DE PUNTAJE'!#REF!="CUMPLE")),'ASIGNACION DE PUNTAJE'!#REF!,"")</f>
        <v>#REF!</v>
      </c>
      <c r="V29" s="45" t="e">
        <f>IF(AND('ASIGNACION DE PUNTAJE'!#REF!="CUMPLE",('ASIGNACION DE PUNTAJE'!#REF!="CUMPLE")),'ASIGNACION DE PUNTAJE'!#REF!,"")</f>
        <v>#REF!</v>
      </c>
      <c r="W29" s="50"/>
      <c r="X29" s="53"/>
      <c r="Y29" s="50"/>
      <c r="Z29" s="54">
        <v>2</v>
      </c>
      <c r="AA29" s="50"/>
      <c r="AB29" s="58">
        <v>5.083333333333333</v>
      </c>
      <c r="AC29" s="50"/>
      <c r="AD29" s="50"/>
      <c r="AE29" s="58">
        <v>5.083333333333333</v>
      </c>
      <c r="AF29" s="55">
        <v>5</v>
      </c>
      <c r="AG29" s="50"/>
      <c r="AH29" s="50"/>
      <c r="AI29" s="58">
        <v>5.083333333333333</v>
      </c>
      <c r="AJ29" s="58">
        <v>5.083333333333333</v>
      </c>
      <c r="AK29" s="50"/>
      <c r="AL29" s="50"/>
      <c r="AM29" s="59"/>
      <c r="AN29" s="62"/>
      <c r="AO29" s="59"/>
      <c r="AP29" s="63" t="s">
        <v>117</v>
      </c>
      <c r="AQ29" s="59"/>
      <c r="AR29" s="65" t="s">
        <v>117</v>
      </c>
      <c r="AS29" s="59"/>
      <c r="AT29" s="59"/>
      <c r="AU29" s="65" t="s">
        <v>118</v>
      </c>
      <c r="AV29" s="66" t="s">
        <v>117</v>
      </c>
      <c r="AW29" s="59"/>
      <c r="AX29" s="59"/>
      <c r="AY29" s="65" t="s">
        <v>117</v>
      </c>
      <c r="AZ29" s="65" t="s">
        <v>117</v>
      </c>
      <c r="BA29" s="59"/>
      <c r="BB29" s="59"/>
    </row>
    <row r="30" spans="1:54" ht="21" x14ac:dyDescent="0.15">
      <c r="A30" s="7">
        <v>19</v>
      </c>
      <c r="B30" s="7" t="s">
        <v>7</v>
      </c>
      <c r="C30" s="7" t="s">
        <v>41</v>
      </c>
      <c r="D30" s="8" t="s">
        <v>9</v>
      </c>
      <c r="E30" s="15" t="s">
        <v>83</v>
      </c>
      <c r="F30" s="23">
        <v>1</v>
      </c>
      <c r="G30" s="45" t="str">
        <f>IF(AND('ASIGNACION DE PUNTAJE'!R29="CUMPLE",('ASIGNACION DE PUNTAJE'!BN29="CUMPLE")),'ASIGNACION DE PUNTAJE'!BX29,"")</f>
        <v/>
      </c>
      <c r="H30" s="45" t="e">
        <f>IF(AND('ASIGNACION DE PUNTAJE'!#REF!="CUMPLE",('ASIGNACION DE PUNTAJE'!#REF!="CUMPLE")),'ASIGNACION DE PUNTAJE'!#REF!,"")</f>
        <v>#REF!</v>
      </c>
      <c r="I30" s="45" t="e">
        <f>IF(AND('ASIGNACION DE PUNTAJE'!#REF!="CUMPLE",('ASIGNACION DE PUNTAJE'!#REF!="CUMPLE")),'ASIGNACION DE PUNTAJE'!#REF!,"")</f>
        <v>#REF!</v>
      </c>
      <c r="J30" s="45" t="e">
        <f>IF(AND('ASIGNACION DE PUNTAJE'!#REF!="CUMPLE",('ASIGNACION DE PUNTAJE'!#REF!="CUMPLE")),'ASIGNACION DE PUNTAJE'!#REF!,"")</f>
        <v>#REF!</v>
      </c>
      <c r="K30" s="45" t="e">
        <f>IF(AND('ASIGNACION DE PUNTAJE'!#REF!="CUMPLE",('ASIGNACION DE PUNTAJE'!#REF!="CUMPLE")),'ASIGNACION DE PUNTAJE'!#REF!,"")</f>
        <v>#REF!</v>
      </c>
      <c r="L30" s="45" t="e">
        <f>IF(AND('ASIGNACION DE PUNTAJE'!#REF!="CUMPLE",('ASIGNACION DE PUNTAJE'!#REF!="CUMPLE")),'ASIGNACION DE PUNTAJE'!#REF!,"")</f>
        <v>#REF!</v>
      </c>
      <c r="M30" s="45" t="e">
        <f>IF(AND('ASIGNACION DE PUNTAJE'!#REF!="CUMPLE",('ASIGNACION DE PUNTAJE'!#REF!="CUMPLE")),'ASIGNACION DE PUNTAJE'!#REF!,"")</f>
        <v>#REF!</v>
      </c>
      <c r="N30" s="45" t="e">
        <f>IF(AND('ASIGNACION DE PUNTAJE'!#REF!="CUMPLE",('ASIGNACION DE PUNTAJE'!#REF!="CUMPLE")),'ASIGNACION DE PUNTAJE'!#REF!,"")</f>
        <v>#REF!</v>
      </c>
      <c r="O30" s="45" t="e">
        <f>IF(AND('ASIGNACION DE PUNTAJE'!#REF!="CUMPLE",('ASIGNACION DE PUNTAJE'!#REF!="CUMPLE")),'ASIGNACION DE PUNTAJE'!#REF!,"")</f>
        <v>#REF!</v>
      </c>
      <c r="P30" s="45" t="e">
        <f>IF(AND('ASIGNACION DE PUNTAJE'!#REF!="CUMPLE",('ASIGNACION DE PUNTAJE'!#REF!="CUMPLE")),'ASIGNACION DE PUNTAJE'!#REF!,"")</f>
        <v>#REF!</v>
      </c>
      <c r="Q30" s="45" t="e">
        <f>IF(AND('ASIGNACION DE PUNTAJE'!#REF!="CUMPLE",('ASIGNACION DE PUNTAJE'!#REF!="CUMPLE")),'ASIGNACION DE PUNTAJE'!#REF!,"")</f>
        <v>#REF!</v>
      </c>
      <c r="R30" s="45" t="e">
        <f>IF(AND('ASIGNACION DE PUNTAJE'!#REF!="CUMPLE",('ASIGNACION DE PUNTAJE'!#REF!="CUMPLE")),'ASIGNACION DE PUNTAJE'!#REF!,"")</f>
        <v>#REF!</v>
      </c>
      <c r="S30" s="45" t="e">
        <f>IF(AND('ASIGNACION DE PUNTAJE'!#REF!="CUMPLE",('ASIGNACION DE PUNTAJE'!#REF!="CUMPLE")),'ASIGNACION DE PUNTAJE'!#REF!,"")</f>
        <v>#REF!</v>
      </c>
      <c r="T30" s="45" t="e">
        <f>IF(AND('ASIGNACION DE PUNTAJE'!#REF!="CUMPLE",('ASIGNACION DE PUNTAJE'!#REF!="CUMPLE")),'ASIGNACION DE PUNTAJE'!#REF!,"")</f>
        <v>#REF!</v>
      </c>
      <c r="U30" s="45" t="e">
        <f>IF(AND('ASIGNACION DE PUNTAJE'!#REF!="CUMPLE",('ASIGNACION DE PUNTAJE'!#REF!="CUMPLE")),'ASIGNACION DE PUNTAJE'!#REF!,"")</f>
        <v>#REF!</v>
      </c>
      <c r="V30" s="45" t="e">
        <f>IF(AND('ASIGNACION DE PUNTAJE'!#REF!="CUMPLE",('ASIGNACION DE PUNTAJE'!#REF!="CUMPLE")),'ASIGNACION DE PUNTAJE'!#REF!,"")</f>
        <v>#REF!</v>
      </c>
      <c r="W30" s="50"/>
      <c r="X30" s="53"/>
      <c r="Y30" s="50"/>
      <c r="Z30" s="50"/>
      <c r="AA30" s="50"/>
      <c r="AB30" s="50"/>
      <c r="AC30" s="50"/>
      <c r="AD30" s="50"/>
      <c r="AE30" s="50"/>
      <c r="AF30" s="50"/>
      <c r="AG30" s="50"/>
      <c r="AH30" s="50"/>
      <c r="AI30" s="50"/>
      <c r="AJ30" s="50"/>
      <c r="AK30" s="54">
        <v>2</v>
      </c>
      <c r="AL30" s="50"/>
      <c r="AM30" s="59"/>
      <c r="AN30" s="62"/>
      <c r="AO30" s="59"/>
      <c r="AP30" s="59"/>
      <c r="AQ30" s="59"/>
      <c r="AR30" s="59"/>
      <c r="AS30" s="59"/>
      <c r="AT30" s="59"/>
      <c r="AU30" s="59"/>
      <c r="AV30" s="59"/>
      <c r="AW30" s="59"/>
      <c r="AX30" s="59"/>
      <c r="AY30" s="59"/>
      <c r="AZ30" s="59"/>
      <c r="BA30" s="63" t="s">
        <v>117</v>
      </c>
      <c r="BB30" s="59"/>
    </row>
    <row r="31" spans="1:54" ht="11.25" x14ac:dyDescent="0.15">
      <c r="A31" s="7">
        <v>20</v>
      </c>
      <c r="B31" s="7" t="s">
        <v>7</v>
      </c>
      <c r="C31" s="7" t="s">
        <v>42</v>
      </c>
      <c r="D31" s="7" t="s">
        <v>43</v>
      </c>
      <c r="E31" s="15" t="s">
        <v>44</v>
      </c>
      <c r="F31" s="23">
        <v>3</v>
      </c>
      <c r="G31" s="45" t="str">
        <f>IF(AND('ASIGNACION DE PUNTAJE'!R30="CUMPLE",('ASIGNACION DE PUNTAJE'!BN30="CUMPLE")),'ASIGNACION DE PUNTAJE'!BX30,"")</f>
        <v/>
      </c>
      <c r="H31" s="45" t="e">
        <f>IF(AND('ASIGNACION DE PUNTAJE'!#REF!="CUMPLE",('ASIGNACION DE PUNTAJE'!#REF!="CUMPLE")),'ASIGNACION DE PUNTAJE'!#REF!,"")</f>
        <v>#REF!</v>
      </c>
      <c r="I31" s="45" t="e">
        <f>IF(AND('ASIGNACION DE PUNTAJE'!#REF!="CUMPLE",('ASIGNACION DE PUNTAJE'!#REF!="CUMPLE")),'ASIGNACION DE PUNTAJE'!#REF!,"")</f>
        <v>#REF!</v>
      </c>
      <c r="J31" s="45" t="e">
        <f>IF(AND('ASIGNACION DE PUNTAJE'!#REF!="CUMPLE",('ASIGNACION DE PUNTAJE'!#REF!="CUMPLE")),'ASIGNACION DE PUNTAJE'!#REF!,"")</f>
        <v>#REF!</v>
      </c>
      <c r="K31" s="45" t="e">
        <f>IF(AND('ASIGNACION DE PUNTAJE'!#REF!="CUMPLE",('ASIGNACION DE PUNTAJE'!#REF!="CUMPLE")),'ASIGNACION DE PUNTAJE'!#REF!,"")</f>
        <v>#REF!</v>
      </c>
      <c r="L31" s="45" t="e">
        <f>IF(AND('ASIGNACION DE PUNTAJE'!#REF!="CUMPLE",('ASIGNACION DE PUNTAJE'!#REF!="CUMPLE")),'ASIGNACION DE PUNTAJE'!#REF!,"")</f>
        <v>#REF!</v>
      </c>
      <c r="M31" s="45" t="e">
        <f>IF(AND('ASIGNACION DE PUNTAJE'!#REF!="CUMPLE",('ASIGNACION DE PUNTAJE'!#REF!="CUMPLE")),'ASIGNACION DE PUNTAJE'!#REF!,"")</f>
        <v>#REF!</v>
      </c>
      <c r="N31" s="45" t="e">
        <f>IF(AND('ASIGNACION DE PUNTAJE'!#REF!="CUMPLE",('ASIGNACION DE PUNTAJE'!#REF!="CUMPLE")),'ASIGNACION DE PUNTAJE'!#REF!,"")</f>
        <v>#REF!</v>
      </c>
      <c r="O31" s="45" t="e">
        <f>IF(AND('ASIGNACION DE PUNTAJE'!#REF!="CUMPLE",('ASIGNACION DE PUNTAJE'!#REF!="CUMPLE")),'ASIGNACION DE PUNTAJE'!#REF!,"")</f>
        <v>#REF!</v>
      </c>
      <c r="P31" s="45" t="e">
        <f>IF(AND('ASIGNACION DE PUNTAJE'!#REF!="CUMPLE",('ASIGNACION DE PUNTAJE'!#REF!="CUMPLE")),'ASIGNACION DE PUNTAJE'!#REF!,"")</f>
        <v>#REF!</v>
      </c>
      <c r="Q31" s="45" t="e">
        <f>IF(AND('ASIGNACION DE PUNTAJE'!#REF!="CUMPLE",('ASIGNACION DE PUNTAJE'!#REF!="CUMPLE")),'ASIGNACION DE PUNTAJE'!#REF!,"")</f>
        <v>#REF!</v>
      </c>
      <c r="R31" s="45" t="e">
        <f>IF(AND('ASIGNACION DE PUNTAJE'!#REF!="CUMPLE",('ASIGNACION DE PUNTAJE'!#REF!="CUMPLE")),'ASIGNACION DE PUNTAJE'!#REF!,"")</f>
        <v>#REF!</v>
      </c>
      <c r="S31" s="45" t="e">
        <f>IF(AND('ASIGNACION DE PUNTAJE'!#REF!="CUMPLE",('ASIGNACION DE PUNTAJE'!#REF!="CUMPLE")),'ASIGNACION DE PUNTAJE'!#REF!,"")</f>
        <v>#REF!</v>
      </c>
      <c r="T31" s="45" t="e">
        <f>IF(AND('ASIGNACION DE PUNTAJE'!#REF!="CUMPLE",('ASIGNACION DE PUNTAJE'!#REF!="CUMPLE")),'ASIGNACION DE PUNTAJE'!#REF!,"")</f>
        <v>#REF!</v>
      </c>
      <c r="U31" s="45" t="e">
        <f>IF(AND('ASIGNACION DE PUNTAJE'!#REF!="CUMPLE",('ASIGNACION DE PUNTAJE'!#REF!="CUMPLE")),'ASIGNACION DE PUNTAJE'!#REF!,"")</f>
        <v>#REF!</v>
      </c>
      <c r="V31" s="45" t="e">
        <f>IF(AND('ASIGNACION DE PUNTAJE'!#REF!="CUMPLE",('ASIGNACION DE PUNTAJE'!#REF!="CUMPLE")),'ASIGNACION DE PUNTAJE'!#REF!,"")</f>
        <v>#REF!</v>
      </c>
      <c r="W31" s="54">
        <v>3</v>
      </c>
      <c r="X31" s="53"/>
      <c r="Y31" s="50"/>
      <c r="Z31" s="50"/>
      <c r="AA31" s="50"/>
      <c r="AB31" s="50"/>
      <c r="AC31" s="50"/>
      <c r="AD31" s="50"/>
      <c r="AE31" s="50"/>
      <c r="AF31" s="55">
        <v>5</v>
      </c>
      <c r="AG31" s="50"/>
      <c r="AH31" s="50"/>
      <c r="AI31" s="50"/>
      <c r="AJ31" s="50"/>
      <c r="AK31" s="50"/>
      <c r="AL31" s="50"/>
      <c r="AM31" s="63" t="s">
        <v>117</v>
      </c>
      <c r="AN31" s="62"/>
      <c r="AO31" s="59"/>
      <c r="AP31" s="59"/>
      <c r="AQ31" s="59"/>
      <c r="AR31" s="59"/>
      <c r="AS31" s="59"/>
      <c r="AT31" s="59"/>
      <c r="AU31" s="59"/>
      <c r="AV31" s="66" t="s">
        <v>117</v>
      </c>
      <c r="AW31" s="59"/>
      <c r="AX31" s="59"/>
      <c r="AY31" s="59"/>
      <c r="AZ31" s="59"/>
      <c r="BA31" s="59"/>
      <c r="BB31" s="59"/>
    </row>
    <row r="32" spans="1:54" ht="63" customHeight="1" x14ac:dyDescent="0.15">
      <c r="A32" s="7">
        <v>21</v>
      </c>
      <c r="B32" s="7" t="s">
        <v>7</v>
      </c>
      <c r="C32" s="7" t="s">
        <v>42</v>
      </c>
      <c r="D32" s="7" t="s">
        <v>43</v>
      </c>
      <c r="E32" s="7" t="s">
        <v>45</v>
      </c>
      <c r="F32" s="23">
        <v>3</v>
      </c>
      <c r="G32" s="45" t="str">
        <f>IF(AND('ASIGNACION DE PUNTAJE'!R31="CUMPLE",('ASIGNACION DE PUNTAJE'!BN31="CUMPLE")),'ASIGNACION DE PUNTAJE'!BX31,"")</f>
        <v/>
      </c>
      <c r="H32" s="45" t="e">
        <f>IF(AND('ASIGNACION DE PUNTAJE'!#REF!="CUMPLE",('ASIGNACION DE PUNTAJE'!#REF!="CUMPLE")),'ASIGNACION DE PUNTAJE'!#REF!,"")</f>
        <v>#REF!</v>
      </c>
      <c r="I32" s="45" t="e">
        <f>IF(AND('ASIGNACION DE PUNTAJE'!#REF!="CUMPLE",('ASIGNACION DE PUNTAJE'!#REF!="CUMPLE")),'ASIGNACION DE PUNTAJE'!#REF!,"")</f>
        <v>#REF!</v>
      </c>
      <c r="J32" s="45" t="e">
        <f>IF(AND('ASIGNACION DE PUNTAJE'!#REF!="CUMPLE",('ASIGNACION DE PUNTAJE'!#REF!="CUMPLE")),'ASIGNACION DE PUNTAJE'!#REF!,"")</f>
        <v>#REF!</v>
      </c>
      <c r="K32" s="45" t="e">
        <f>IF(AND('ASIGNACION DE PUNTAJE'!#REF!="CUMPLE",('ASIGNACION DE PUNTAJE'!#REF!="CUMPLE")),'ASIGNACION DE PUNTAJE'!#REF!,"")</f>
        <v>#REF!</v>
      </c>
      <c r="L32" s="45" t="e">
        <f>IF(AND('ASIGNACION DE PUNTAJE'!#REF!="CUMPLE",('ASIGNACION DE PUNTAJE'!#REF!="CUMPLE")),'ASIGNACION DE PUNTAJE'!#REF!,"")</f>
        <v>#REF!</v>
      </c>
      <c r="M32" s="45" t="e">
        <f>IF(AND('ASIGNACION DE PUNTAJE'!#REF!="CUMPLE",('ASIGNACION DE PUNTAJE'!#REF!="CUMPLE")),'ASIGNACION DE PUNTAJE'!#REF!,"")</f>
        <v>#REF!</v>
      </c>
      <c r="N32" s="45" t="e">
        <f>IF(AND('ASIGNACION DE PUNTAJE'!#REF!="CUMPLE",('ASIGNACION DE PUNTAJE'!#REF!="CUMPLE")),'ASIGNACION DE PUNTAJE'!#REF!,"")</f>
        <v>#REF!</v>
      </c>
      <c r="O32" s="45" t="e">
        <f>IF(AND('ASIGNACION DE PUNTAJE'!#REF!="CUMPLE",('ASIGNACION DE PUNTAJE'!#REF!="CUMPLE")),'ASIGNACION DE PUNTAJE'!#REF!,"")</f>
        <v>#REF!</v>
      </c>
      <c r="P32" s="45" t="e">
        <f>IF(AND('ASIGNACION DE PUNTAJE'!#REF!="CUMPLE",('ASIGNACION DE PUNTAJE'!#REF!="CUMPLE")),'ASIGNACION DE PUNTAJE'!#REF!,"")</f>
        <v>#REF!</v>
      </c>
      <c r="Q32" s="45" t="e">
        <f>IF(AND('ASIGNACION DE PUNTAJE'!#REF!="CUMPLE",('ASIGNACION DE PUNTAJE'!#REF!="CUMPLE")),'ASIGNACION DE PUNTAJE'!#REF!,"")</f>
        <v>#REF!</v>
      </c>
      <c r="R32" s="45" t="e">
        <f>IF(AND('ASIGNACION DE PUNTAJE'!#REF!="CUMPLE",('ASIGNACION DE PUNTAJE'!#REF!="CUMPLE")),'ASIGNACION DE PUNTAJE'!#REF!,"")</f>
        <v>#REF!</v>
      </c>
      <c r="S32" s="45" t="e">
        <f>IF(AND('ASIGNACION DE PUNTAJE'!#REF!="CUMPLE",('ASIGNACION DE PUNTAJE'!#REF!="CUMPLE")),'ASIGNACION DE PUNTAJE'!#REF!,"")</f>
        <v>#REF!</v>
      </c>
      <c r="T32" s="45" t="e">
        <f>IF(AND('ASIGNACION DE PUNTAJE'!#REF!="CUMPLE",('ASIGNACION DE PUNTAJE'!#REF!="CUMPLE")),'ASIGNACION DE PUNTAJE'!#REF!,"")</f>
        <v>#REF!</v>
      </c>
      <c r="U32" s="45" t="e">
        <f>IF(AND('ASIGNACION DE PUNTAJE'!#REF!="CUMPLE",('ASIGNACION DE PUNTAJE'!#REF!="CUMPLE")),'ASIGNACION DE PUNTAJE'!#REF!,"")</f>
        <v>#REF!</v>
      </c>
      <c r="V32" s="45" t="e">
        <f>IF(AND('ASIGNACION DE PUNTAJE'!#REF!="CUMPLE",('ASIGNACION DE PUNTAJE'!#REF!="CUMPLE")),'ASIGNACION DE PUNTAJE'!#REF!,"")</f>
        <v>#REF!</v>
      </c>
      <c r="W32" s="54">
        <v>3</v>
      </c>
      <c r="X32" s="53"/>
      <c r="Y32" s="50"/>
      <c r="Z32" s="50"/>
      <c r="AA32" s="50"/>
      <c r="AB32" s="50"/>
      <c r="AC32" s="50"/>
      <c r="AD32" s="50"/>
      <c r="AE32" s="50"/>
      <c r="AF32" s="55">
        <v>5</v>
      </c>
      <c r="AG32" s="50"/>
      <c r="AH32" s="50"/>
      <c r="AI32" s="50"/>
      <c r="AJ32" s="50"/>
      <c r="AK32" s="50"/>
      <c r="AL32" s="50"/>
      <c r="AM32" s="63" t="s">
        <v>117</v>
      </c>
      <c r="AN32" s="62"/>
      <c r="AO32" s="59"/>
      <c r="AP32" s="59"/>
      <c r="AQ32" s="59"/>
      <c r="AR32" s="59"/>
      <c r="AS32" s="59"/>
      <c r="AT32" s="59"/>
      <c r="AU32" s="59"/>
      <c r="AV32" s="66" t="s">
        <v>117</v>
      </c>
      <c r="AW32" s="59"/>
      <c r="AX32" s="59"/>
      <c r="AY32" s="59"/>
      <c r="AZ32" s="59"/>
      <c r="BA32" s="59"/>
      <c r="BB32" s="59"/>
    </row>
    <row r="33" spans="1:54" ht="97.5" customHeight="1" x14ac:dyDescent="0.15">
      <c r="A33" s="7">
        <v>22</v>
      </c>
      <c r="B33" s="7" t="s">
        <v>7</v>
      </c>
      <c r="C33" s="7" t="s">
        <v>46</v>
      </c>
      <c r="D33" s="7" t="s">
        <v>43</v>
      </c>
      <c r="E33" s="7" t="s">
        <v>47</v>
      </c>
      <c r="F33" s="23">
        <v>1</v>
      </c>
      <c r="G33" s="45" t="str">
        <f>IF(AND('ASIGNACION DE PUNTAJE'!R32="CUMPLE",('ASIGNACION DE PUNTAJE'!BN32="CUMPLE")),'ASIGNACION DE PUNTAJE'!BX32,"")</f>
        <v/>
      </c>
      <c r="H33" s="45" t="e">
        <f>IF(AND('ASIGNACION DE PUNTAJE'!#REF!="CUMPLE",('ASIGNACION DE PUNTAJE'!#REF!="CUMPLE")),'ASIGNACION DE PUNTAJE'!#REF!,"")</f>
        <v>#REF!</v>
      </c>
      <c r="I33" s="45" t="e">
        <f>IF(AND('ASIGNACION DE PUNTAJE'!#REF!="CUMPLE",('ASIGNACION DE PUNTAJE'!#REF!="CUMPLE")),'ASIGNACION DE PUNTAJE'!#REF!,"")</f>
        <v>#REF!</v>
      </c>
      <c r="J33" s="45" t="e">
        <f>IF(AND('ASIGNACION DE PUNTAJE'!#REF!="CUMPLE",('ASIGNACION DE PUNTAJE'!#REF!="CUMPLE")),'ASIGNACION DE PUNTAJE'!#REF!,"")</f>
        <v>#REF!</v>
      </c>
      <c r="K33" s="45" t="e">
        <f>IF(AND('ASIGNACION DE PUNTAJE'!#REF!="CUMPLE",('ASIGNACION DE PUNTAJE'!#REF!="CUMPLE")),'ASIGNACION DE PUNTAJE'!#REF!,"")</f>
        <v>#REF!</v>
      </c>
      <c r="L33" s="45" t="e">
        <f>IF(AND('ASIGNACION DE PUNTAJE'!#REF!="CUMPLE",('ASIGNACION DE PUNTAJE'!#REF!="CUMPLE")),'ASIGNACION DE PUNTAJE'!#REF!,"")</f>
        <v>#REF!</v>
      </c>
      <c r="M33" s="45" t="e">
        <f>IF(AND('ASIGNACION DE PUNTAJE'!#REF!="CUMPLE",('ASIGNACION DE PUNTAJE'!#REF!="CUMPLE")),'ASIGNACION DE PUNTAJE'!#REF!,"")</f>
        <v>#REF!</v>
      </c>
      <c r="N33" s="45" t="e">
        <f>IF(AND('ASIGNACION DE PUNTAJE'!#REF!="CUMPLE",('ASIGNACION DE PUNTAJE'!#REF!="CUMPLE")),'ASIGNACION DE PUNTAJE'!#REF!,"")</f>
        <v>#REF!</v>
      </c>
      <c r="O33" s="45" t="e">
        <f>IF(AND('ASIGNACION DE PUNTAJE'!#REF!="CUMPLE",('ASIGNACION DE PUNTAJE'!#REF!="CUMPLE")),'ASIGNACION DE PUNTAJE'!#REF!,"")</f>
        <v>#REF!</v>
      </c>
      <c r="P33" s="45" t="e">
        <f>IF(AND('ASIGNACION DE PUNTAJE'!#REF!="CUMPLE",('ASIGNACION DE PUNTAJE'!#REF!="CUMPLE")),'ASIGNACION DE PUNTAJE'!#REF!,"")</f>
        <v>#REF!</v>
      </c>
      <c r="Q33" s="45" t="e">
        <f>IF(AND('ASIGNACION DE PUNTAJE'!#REF!="CUMPLE",('ASIGNACION DE PUNTAJE'!#REF!="CUMPLE")),'ASIGNACION DE PUNTAJE'!#REF!,"")</f>
        <v>#REF!</v>
      </c>
      <c r="R33" s="45" t="e">
        <f>IF(AND('ASIGNACION DE PUNTAJE'!#REF!="CUMPLE",('ASIGNACION DE PUNTAJE'!#REF!="CUMPLE")),'ASIGNACION DE PUNTAJE'!#REF!,"")</f>
        <v>#REF!</v>
      </c>
      <c r="S33" s="45" t="e">
        <f>IF(AND('ASIGNACION DE PUNTAJE'!#REF!="CUMPLE",('ASIGNACION DE PUNTAJE'!#REF!="CUMPLE")),'ASIGNACION DE PUNTAJE'!#REF!,"")</f>
        <v>#REF!</v>
      </c>
      <c r="T33" s="45" t="e">
        <f>IF(AND('ASIGNACION DE PUNTAJE'!#REF!="CUMPLE",('ASIGNACION DE PUNTAJE'!#REF!="CUMPLE")),'ASIGNACION DE PUNTAJE'!#REF!,"")</f>
        <v>#REF!</v>
      </c>
      <c r="U33" s="45" t="e">
        <f>IF(AND('ASIGNACION DE PUNTAJE'!#REF!="CUMPLE",('ASIGNACION DE PUNTAJE'!#REF!="CUMPLE")),'ASIGNACION DE PUNTAJE'!#REF!,"")</f>
        <v>#REF!</v>
      </c>
      <c r="V33" s="45" t="e">
        <f>IF(AND('ASIGNACION DE PUNTAJE'!#REF!="CUMPLE",('ASIGNACION DE PUNTAJE'!#REF!="CUMPLE")),'ASIGNACION DE PUNTAJE'!#REF!,"")</f>
        <v>#REF!</v>
      </c>
      <c r="W33" s="50"/>
      <c r="X33" s="53"/>
      <c r="Y33" s="50"/>
      <c r="Z33" s="50"/>
      <c r="AA33" s="50"/>
      <c r="AB33" s="50"/>
      <c r="AC33" s="50"/>
      <c r="AD33" s="50"/>
      <c r="AE33" s="50"/>
      <c r="AF33" s="50"/>
      <c r="AG33" s="50"/>
      <c r="AH33" s="50"/>
      <c r="AI33" s="51" t="s">
        <v>111</v>
      </c>
      <c r="AJ33" s="50"/>
      <c r="AK33" s="50"/>
      <c r="AL33" s="50"/>
      <c r="AM33" s="59"/>
      <c r="AN33" s="62"/>
      <c r="AO33" s="59"/>
      <c r="AP33" s="59"/>
      <c r="AQ33" s="59"/>
      <c r="AR33" s="59"/>
      <c r="AS33" s="59"/>
      <c r="AT33" s="59"/>
      <c r="AU33" s="59"/>
      <c r="AV33" s="59"/>
      <c r="AW33" s="59"/>
      <c r="AX33" s="59"/>
      <c r="AY33" s="60" t="s">
        <v>117</v>
      </c>
      <c r="AZ33" s="59"/>
      <c r="BA33" s="59"/>
      <c r="BB33" s="59"/>
    </row>
    <row r="34" spans="1:54" ht="42" x14ac:dyDescent="0.15">
      <c r="A34" s="7">
        <v>23</v>
      </c>
      <c r="B34" s="7" t="s">
        <v>48</v>
      </c>
      <c r="C34" s="7" t="s">
        <v>49</v>
      </c>
      <c r="D34" s="7" t="s">
        <v>50</v>
      </c>
      <c r="E34" s="15" t="s">
        <v>51</v>
      </c>
      <c r="F34" s="23">
        <v>4</v>
      </c>
      <c r="G34" s="45" t="str">
        <f>IF(AND('ASIGNACION DE PUNTAJE'!R33="CUMPLE",('ASIGNACION DE PUNTAJE'!BN33="CUMPLE")),'ASIGNACION DE PUNTAJE'!BX33,"")</f>
        <v/>
      </c>
      <c r="H34" s="45" t="e">
        <f>IF(AND('ASIGNACION DE PUNTAJE'!#REF!="CUMPLE",('ASIGNACION DE PUNTAJE'!#REF!="CUMPLE")),'ASIGNACION DE PUNTAJE'!#REF!,"")</f>
        <v>#REF!</v>
      </c>
      <c r="I34" s="45" t="e">
        <f>IF(AND('ASIGNACION DE PUNTAJE'!#REF!="CUMPLE",('ASIGNACION DE PUNTAJE'!#REF!="CUMPLE")),'ASIGNACION DE PUNTAJE'!#REF!,"")</f>
        <v>#REF!</v>
      </c>
      <c r="J34" s="45" t="e">
        <f>IF(AND('ASIGNACION DE PUNTAJE'!#REF!="CUMPLE",('ASIGNACION DE PUNTAJE'!#REF!="CUMPLE")),'ASIGNACION DE PUNTAJE'!#REF!,"")</f>
        <v>#REF!</v>
      </c>
      <c r="K34" s="45" t="e">
        <f>IF(AND('ASIGNACION DE PUNTAJE'!#REF!="CUMPLE",('ASIGNACION DE PUNTAJE'!#REF!="CUMPLE")),'ASIGNACION DE PUNTAJE'!#REF!,"")</f>
        <v>#REF!</v>
      </c>
      <c r="L34" s="45" t="e">
        <f>IF(AND('ASIGNACION DE PUNTAJE'!#REF!="CUMPLE",('ASIGNACION DE PUNTAJE'!#REF!="CUMPLE")),'ASIGNACION DE PUNTAJE'!#REF!,"")</f>
        <v>#REF!</v>
      </c>
      <c r="M34" s="45" t="e">
        <f>IF(AND('ASIGNACION DE PUNTAJE'!#REF!="CUMPLE",('ASIGNACION DE PUNTAJE'!#REF!="CUMPLE")),'ASIGNACION DE PUNTAJE'!#REF!,"")</f>
        <v>#REF!</v>
      </c>
      <c r="N34" s="45" t="e">
        <f>IF(AND('ASIGNACION DE PUNTAJE'!#REF!="CUMPLE",('ASIGNACION DE PUNTAJE'!#REF!="CUMPLE")),'ASIGNACION DE PUNTAJE'!#REF!,"")</f>
        <v>#REF!</v>
      </c>
      <c r="O34" s="45" t="e">
        <f>IF(AND('ASIGNACION DE PUNTAJE'!#REF!="CUMPLE",('ASIGNACION DE PUNTAJE'!#REF!="CUMPLE")),'ASIGNACION DE PUNTAJE'!#REF!,"")</f>
        <v>#REF!</v>
      </c>
      <c r="P34" s="45" t="e">
        <f>IF(AND('ASIGNACION DE PUNTAJE'!#REF!="CUMPLE",('ASIGNACION DE PUNTAJE'!#REF!="CUMPLE")),'ASIGNACION DE PUNTAJE'!#REF!,"")</f>
        <v>#REF!</v>
      </c>
      <c r="Q34" s="45" t="e">
        <f>IF(AND('ASIGNACION DE PUNTAJE'!#REF!="CUMPLE",('ASIGNACION DE PUNTAJE'!#REF!="CUMPLE")),'ASIGNACION DE PUNTAJE'!#REF!,"")</f>
        <v>#REF!</v>
      </c>
      <c r="R34" s="45" t="e">
        <f>IF(AND('ASIGNACION DE PUNTAJE'!#REF!="CUMPLE",('ASIGNACION DE PUNTAJE'!#REF!="CUMPLE")),'ASIGNACION DE PUNTAJE'!#REF!,"")</f>
        <v>#REF!</v>
      </c>
      <c r="S34" s="45" t="e">
        <f>IF(AND('ASIGNACION DE PUNTAJE'!#REF!="CUMPLE",('ASIGNACION DE PUNTAJE'!#REF!="CUMPLE")),'ASIGNACION DE PUNTAJE'!#REF!,"")</f>
        <v>#REF!</v>
      </c>
      <c r="T34" s="45" t="e">
        <f>IF(AND('ASIGNACION DE PUNTAJE'!#REF!="CUMPLE",('ASIGNACION DE PUNTAJE'!#REF!="CUMPLE")),'ASIGNACION DE PUNTAJE'!#REF!,"")</f>
        <v>#REF!</v>
      </c>
      <c r="U34" s="45" t="e">
        <f>IF(AND('ASIGNACION DE PUNTAJE'!#REF!="CUMPLE",('ASIGNACION DE PUNTAJE'!#REF!="CUMPLE")),'ASIGNACION DE PUNTAJE'!#REF!,"")</f>
        <v>#REF!</v>
      </c>
      <c r="V34" s="45" t="e">
        <f>IF(AND('ASIGNACION DE PUNTAJE'!#REF!="CUMPLE",('ASIGNACION DE PUNTAJE'!#REF!="CUMPLE")),'ASIGNACION DE PUNTAJE'!#REF!,"")</f>
        <v>#REF!</v>
      </c>
      <c r="W34" s="50"/>
      <c r="X34" s="53"/>
      <c r="Y34" s="50"/>
      <c r="Z34" s="50"/>
      <c r="AA34" s="50"/>
      <c r="AB34" s="50"/>
      <c r="AC34" s="50"/>
      <c r="AD34" s="50"/>
      <c r="AE34" s="50"/>
      <c r="AF34" s="55">
        <v>5</v>
      </c>
      <c r="AG34" s="50"/>
      <c r="AH34" s="50"/>
      <c r="AI34" s="50"/>
      <c r="AJ34" s="50"/>
      <c r="AK34" s="50"/>
      <c r="AL34" s="50"/>
      <c r="AM34" s="59"/>
      <c r="AN34" s="62"/>
      <c r="AO34" s="59"/>
      <c r="AP34" s="59"/>
      <c r="AQ34" s="59"/>
      <c r="AR34" s="59"/>
      <c r="AS34" s="59"/>
      <c r="AT34" s="59"/>
      <c r="AU34" s="59"/>
      <c r="AV34" s="66" t="s">
        <v>117</v>
      </c>
      <c r="AW34" s="59"/>
      <c r="AX34" s="59"/>
      <c r="AY34" s="59"/>
      <c r="AZ34" s="59"/>
      <c r="BA34" s="59"/>
      <c r="BB34" s="59"/>
    </row>
    <row r="35" spans="1:54" ht="42" x14ac:dyDescent="0.15">
      <c r="A35" s="7">
        <v>24</v>
      </c>
      <c r="B35" s="7" t="s">
        <v>48</v>
      </c>
      <c r="C35" s="7" t="s">
        <v>49</v>
      </c>
      <c r="D35" s="7" t="s">
        <v>50</v>
      </c>
      <c r="E35" s="15" t="s">
        <v>52</v>
      </c>
      <c r="F35" s="23">
        <v>2</v>
      </c>
      <c r="G35" s="45" t="str">
        <f>IF(AND('ASIGNACION DE PUNTAJE'!R34="CUMPLE",('ASIGNACION DE PUNTAJE'!BN34="CUMPLE")),'ASIGNACION DE PUNTAJE'!BX34,"")</f>
        <v/>
      </c>
      <c r="H35" s="45" t="e">
        <f>IF(AND('ASIGNACION DE PUNTAJE'!#REF!="CUMPLE",('ASIGNACION DE PUNTAJE'!#REF!="CUMPLE")),'ASIGNACION DE PUNTAJE'!#REF!,"")</f>
        <v>#REF!</v>
      </c>
      <c r="I35" s="45" t="e">
        <f>IF(AND('ASIGNACION DE PUNTAJE'!#REF!="CUMPLE",('ASIGNACION DE PUNTAJE'!#REF!="CUMPLE")),'ASIGNACION DE PUNTAJE'!#REF!,"")</f>
        <v>#REF!</v>
      </c>
      <c r="J35" s="45" t="e">
        <f>IF(AND('ASIGNACION DE PUNTAJE'!#REF!="CUMPLE",('ASIGNACION DE PUNTAJE'!#REF!="CUMPLE")),'ASIGNACION DE PUNTAJE'!#REF!,"")</f>
        <v>#REF!</v>
      </c>
      <c r="K35" s="45" t="e">
        <f>IF(AND('ASIGNACION DE PUNTAJE'!#REF!="CUMPLE",('ASIGNACION DE PUNTAJE'!#REF!="CUMPLE")),'ASIGNACION DE PUNTAJE'!#REF!,"")</f>
        <v>#REF!</v>
      </c>
      <c r="L35" s="45" t="e">
        <f>IF(AND('ASIGNACION DE PUNTAJE'!#REF!="CUMPLE",('ASIGNACION DE PUNTAJE'!#REF!="CUMPLE")),'ASIGNACION DE PUNTAJE'!#REF!,"")</f>
        <v>#REF!</v>
      </c>
      <c r="M35" s="45" t="e">
        <f>IF(AND('ASIGNACION DE PUNTAJE'!#REF!="CUMPLE",('ASIGNACION DE PUNTAJE'!#REF!="CUMPLE")),'ASIGNACION DE PUNTAJE'!#REF!,"")</f>
        <v>#REF!</v>
      </c>
      <c r="N35" s="45" t="e">
        <f>IF(AND('ASIGNACION DE PUNTAJE'!#REF!="CUMPLE",('ASIGNACION DE PUNTAJE'!#REF!="CUMPLE")),'ASIGNACION DE PUNTAJE'!#REF!,"")</f>
        <v>#REF!</v>
      </c>
      <c r="O35" s="45" t="e">
        <f>IF(AND('ASIGNACION DE PUNTAJE'!#REF!="CUMPLE",('ASIGNACION DE PUNTAJE'!#REF!="CUMPLE")),'ASIGNACION DE PUNTAJE'!#REF!,"")</f>
        <v>#REF!</v>
      </c>
      <c r="P35" s="45" t="e">
        <f>IF(AND('ASIGNACION DE PUNTAJE'!#REF!="CUMPLE",('ASIGNACION DE PUNTAJE'!#REF!="CUMPLE")),'ASIGNACION DE PUNTAJE'!#REF!,"")</f>
        <v>#REF!</v>
      </c>
      <c r="Q35" s="45" t="e">
        <f>IF(AND('ASIGNACION DE PUNTAJE'!#REF!="CUMPLE",('ASIGNACION DE PUNTAJE'!#REF!="CUMPLE")),'ASIGNACION DE PUNTAJE'!#REF!,"")</f>
        <v>#REF!</v>
      </c>
      <c r="R35" s="45" t="e">
        <f>IF(AND('ASIGNACION DE PUNTAJE'!#REF!="CUMPLE",('ASIGNACION DE PUNTAJE'!#REF!="CUMPLE")),'ASIGNACION DE PUNTAJE'!#REF!,"")</f>
        <v>#REF!</v>
      </c>
      <c r="S35" s="45" t="e">
        <f>IF(AND('ASIGNACION DE PUNTAJE'!#REF!="CUMPLE",('ASIGNACION DE PUNTAJE'!#REF!="CUMPLE")),'ASIGNACION DE PUNTAJE'!#REF!,"")</f>
        <v>#REF!</v>
      </c>
      <c r="T35" s="45" t="e">
        <f>IF(AND('ASIGNACION DE PUNTAJE'!#REF!="CUMPLE",('ASIGNACION DE PUNTAJE'!#REF!="CUMPLE")),'ASIGNACION DE PUNTAJE'!#REF!,"")</f>
        <v>#REF!</v>
      </c>
      <c r="U35" s="45" t="e">
        <f>IF(AND('ASIGNACION DE PUNTAJE'!#REF!="CUMPLE",('ASIGNACION DE PUNTAJE'!#REF!="CUMPLE")),'ASIGNACION DE PUNTAJE'!#REF!,"")</f>
        <v>#REF!</v>
      </c>
      <c r="V35" s="45" t="e">
        <f>IF(AND('ASIGNACION DE PUNTAJE'!#REF!="CUMPLE",('ASIGNACION DE PUNTAJE'!#REF!="CUMPLE")),'ASIGNACION DE PUNTAJE'!#REF!,"")</f>
        <v>#REF!</v>
      </c>
      <c r="W35" s="54">
        <v>3</v>
      </c>
      <c r="X35" s="53"/>
      <c r="Y35" s="50"/>
      <c r="Z35" s="50"/>
      <c r="AA35" s="50"/>
      <c r="AB35" s="50"/>
      <c r="AC35" s="50"/>
      <c r="AD35" s="50"/>
      <c r="AE35" s="50"/>
      <c r="AF35" s="55">
        <v>5</v>
      </c>
      <c r="AG35" s="50"/>
      <c r="AH35" s="50"/>
      <c r="AI35" s="50"/>
      <c r="AJ35" s="50"/>
      <c r="AK35" s="50"/>
      <c r="AL35" s="50"/>
      <c r="AM35" s="63" t="s">
        <v>117</v>
      </c>
      <c r="AN35" s="62"/>
      <c r="AO35" s="59"/>
      <c r="AP35" s="59"/>
      <c r="AQ35" s="59"/>
      <c r="AR35" s="59"/>
      <c r="AS35" s="59"/>
      <c r="AT35" s="59"/>
      <c r="AU35" s="59"/>
      <c r="AV35" s="66" t="s">
        <v>117</v>
      </c>
      <c r="AW35" s="59"/>
      <c r="AX35" s="59"/>
      <c r="AY35" s="59"/>
      <c r="AZ35" s="59"/>
      <c r="BA35" s="59"/>
      <c r="BB35" s="59"/>
    </row>
    <row r="36" spans="1:54" ht="21" x14ac:dyDescent="0.15">
      <c r="A36" s="7">
        <f>+A35+1</f>
        <v>25</v>
      </c>
      <c r="B36" s="7" t="s">
        <v>53</v>
      </c>
      <c r="C36" s="7" t="s">
        <v>54</v>
      </c>
      <c r="D36" s="7" t="s">
        <v>55</v>
      </c>
      <c r="E36" s="7" t="s">
        <v>54</v>
      </c>
      <c r="F36" s="8">
        <v>1</v>
      </c>
      <c r="G36" s="45" t="str">
        <f>IF(AND('ASIGNACION DE PUNTAJE'!R35="CUMPLE",('ASIGNACION DE PUNTAJE'!BN35="CUMPLE")),'ASIGNACION DE PUNTAJE'!BX35,"")</f>
        <v/>
      </c>
      <c r="H36" s="45" t="e">
        <f>IF(AND('ASIGNACION DE PUNTAJE'!#REF!="CUMPLE",('ASIGNACION DE PUNTAJE'!#REF!="CUMPLE")),'ASIGNACION DE PUNTAJE'!#REF!,"")</f>
        <v>#REF!</v>
      </c>
      <c r="I36" s="45" t="e">
        <f>IF(AND('ASIGNACION DE PUNTAJE'!#REF!="CUMPLE",('ASIGNACION DE PUNTAJE'!#REF!="CUMPLE")),'ASIGNACION DE PUNTAJE'!#REF!,"")</f>
        <v>#REF!</v>
      </c>
      <c r="J36" s="45" t="e">
        <f>IF(AND('ASIGNACION DE PUNTAJE'!#REF!="CUMPLE",('ASIGNACION DE PUNTAJE'!#REF!="CUMPLE")),'ASIGNACION DE PUNTAJE'!#REF!,"")</f>
        <v>#REF!</v>
      </c>
      <c r="K36" s="45" t="e">
        <f>IF(AND('ASIGNACION DE PUNTAJE'!#REF!="CUMPLE",('ASIGNACION DE PUNTAJE'!#REF!="CUMPLE")),'ASIGNACION DE PUNTAJE'!#REF!,"")</f>
        <v>#REF!</v>
      </c>
      <c r="L36" s="45" t="e">
        <f>IF(AND('ASIGNACION DE PUNTAJE'!#REF!="CUMPLE",('ASIGNACION DE PUNTAJE'!#REF!="CUMPLE")),'ASIGNACION DE PUNTAJE'!#REF!,"")</f>
        <v>#REF!</v>
      </c>
      <c r="M36" s="45" t="e">
        <f>IF(AND('ASIGNACION DE PUNTAJE'!#REF!="CUMPLE",('ASIGNACION DE PUNTAJE'!#REF!="CUMPLE")),'ASIGNACION DE PUNTAJE'!#REF!,"")</f>
        <v>#REF!</v>
      </c>
      <c r="N36" s="45" t="e">
        <f>IF(AND('ASIGNACION DE PUNTAJE'!#REF!="CUMPLE",('ASIGNACION DE PUNTAJE'!#REF!="CUMPLE")),'ASIGNACION DE PUNTAJE'!#REF!,"")</f>
        <v>#REF!</v>
      </c>
      <c r="O36" s="45" t="e">
        <f>IF(AND('ASIGNACION DE PUNTAJE'!#REF!="CUMPLE",('ASIGNACION DE PUNTAJE'!#REF!="CUMPLE")),'ASIGNACION DE PUNTAJE'!#REF!,"")</f>
        <v>#REF!</v>
      </c>
      <c r="P36" s="45" t="e">
        <f>IF(AND('ASIGNACION DE PUNTAJE'!#REF!="CUMPLE",('ASIGNACION DE PUNTAJE'!#REF!="CUMPLE")),'ASIGNACION DE PUNTAJE'!#REF!,"")</f>
        <v>#REF!</v>
      </c>
      <c r="Q36" s="45" t="e">
        <f>IF(AND('ASIGNACION DE PUNTAJE'!#REF!="CUMPLE",('ASIGNACION DE PUNTAJE'!#REF!="CUMPLE")),'ASIGNACION DE PUNTAJE'!#REF!,"")</f>
        <v>#REF!</v>
      </c>
      <c r="R36" s="45" t="e">
        <f>IF(AND('ASIGNACION DE PUNTAJE'!#REF!="CUMPLE",('ASIGNACION DE PUNTAJE'!#REF!="CUMPLE")),'ASIGNACION DE PUNTAJE'!#REF!,"")</f>
        <v>#REF!</v>
      </c>
      <c r="S36" s="45" t="e">
        <f>IF(AND('ASIGNACION DE PUNTAJE'!#REF!="CUMPLE",('ASIGNACION DE PUNTAJE'!#REF!="CUMPLE")),'ASIGNACION DE PUNTAJE'!#REF!,"")</f>
        <v>#REF!</v>
      </c>
      <c r="T36" s="45" t="e">
        <f>IF(AND('ASIGNACION DE PUNTAJE'!#REF!="CUMPLE",('ASIGNACION DE PUNTAJE'!#REF!="CUMPLE")),'ASIGNACION DE PUNTAJE'!#REF!,"")</f>
        <v>#REF!</v>
      </c>
      <c r="U36" s="45" t="e">
        <f>IF(AND('ASIGNACION DE PUNTAJE'!#REF!="CUMPLE",('ASIGNACION DE PUNTAJE'!#REF!="CUMPLE")),'ASIGNACION DE PUNTAJE'!#REF!,"")</f>
        <v>#REF!</v>
      </c>
      <c r="V36" s="45" t="e">
        <f>IF(AND('ASIGNACION DE PUNTAJE'!#REF!="CUMPLE",('ASIGNACION DE PUNTAJE'!#REF!="CUMPLE")),'ASIGNACION DE PUNTAJE'!#REF!,"")</f>
        <v>#REF!</v>
      </c>
      <c r="W36" s="56"/>
      <c r="X36" s="53"/>
      <c r="Y36" s="50"/>
      <c r="Z36" s="50"/>
      <c r="AA36" s="50"/>
      <c r="AB36" s="50"/>
      <c r="AC36" s="50"/>
      <c r="AD36" s="50"/>
      <c r="AE36" s="50"/>
      <c r="AF36" s="50"/>
      <c r="AG36" s="50"/>
      <c r="AH36" s="50"/>
      <c r="AI36" s="50"/>
      <c r="AJ36" s="50"/>
      <c r="AK36" s="50"/>
      <c r="AL36" s="51">
        <v>2</v>
      </c>
      <c r="AM36" s="67"/>
      <c r="AN36" s="62"/>
      <c r="AO36" s="59"/>
      <c r="AP36" s="59"/>
      <c r="AQ36" s="59"/>
      <c r="AR36" s="59"/>
      <c r="AS36" s="59"/>
      <c r="AT36" s="59"/>
      <c r="AU36" s="59"/>
      <c r="AV36" s="59"/>
      <c r="AW36" s="59"/>
      <c r="AX36" s="59"/>
      <c r="AY36" s="59"/>
      <c r="AZ36" s="59"/>
      <c r="BA36" s="59"/>
      <c r="BB36" s="60" t="s">
        <v>117</v>
      </c>
    </row>
    <row r="37" spans="1:54" ht="73.5" x14ac:dyDescent="0.15">
      <c r="A37" s="7">
        <v>26</v>
      </c>
      <c r="B37" s="7" t="s">
        <v>56</v>
      </c>
      <c r="C37" s="7" t="s">
        <v>56</v>
      </c>
      <c r="D37" s="7" t="s">
        <v>56</v>
      </c>
      <c r="E37" s="7" t="s">
        <v>88</v>
      </c>
      <c r="F37" s="8">
        <v>1</v>
      </c>
      <c r="G37" s="45" t="str">
        <f>IF(AND('ASIGNACION DE PUNTAJE'!R36="CUMPLE",('ASIGNACION DE PUNTAJE'!BN36="CUMPLE")),'ASIGNACION DE PUNTAJE'!BX36,"")</f>
        <v/>
      </c>
      <c r="H37" s="45" t="e">
        <f>IF(AND('ASIGNACION DE PUNTAJE'!#REF!="CUMPLE",('ASIGNACION DE PUNTAJE'!#REF!="CUMPLE")),'ASIGNACION DE PUNTAJE'!#REF!,"")</f>
        <v>#REF!</v>
      </c>
      <c r="I37" s="45" t="e">
        <f>IF(AND('ASIGNACION DE PUNTAJE'!#REF!="CUMPLE",('ASIGNACION DE PUNTAJE'!#REF!="CUMPLE")),'ASIGNACION DE PUNTAJE'!#REF!,"")</f>
        <v>#REF!</v>
      </c>
      <c r="J37" s="45" t="e">
        <f>IF(AND('ASIGNACION DE PUNTAJE'!#REF!="CUMPLE",('ASIGNACION DE PUNTAJE'!#REF!="CUMPLE")),'ASIGNACION DE PUNTAJE'!#REF!,"")</f>
        <v>#REF!</v>
      </c>
      <c r="K37" s="45" t="e">
        <f>IF(AND('ASIGNACION DE PUNTAJE'!#REF!="CUMPLE",('ASIGNACION DE PUNTAJE'!#REF!="CUMPLE")),'ASIGNACION DE PUNTAJE'!#REF!,"")</f>
        <v>#REF!</v>
      </c>
      <c r="L37" s="45" t="e">
        <f>IF(AND('ASIGNACION DE PUNTAJE'!#REF!="CUMPLE",('ASIGNACION DE PUNTAJE'!#REF!="CUMPLE")),'ASIGNACION DE PUNTAJE'!#REF!,"")</f>
        <v>#REF!</v>
      </c>
      <c r="M37" s="45" t="e">
        <f>IF(AND('ASIGNACION DE PUNTAJE'!#REF!="CUMPLE",('ASIGNACION DE PUNTAJE'!#REF!="CUMPLE")),'ASIGNACION DE PUNTAJE'!#REF!,"")</f>
        <v>#REF!</v>
      </c>
      <c r="N37" s="45" t="e">
        <f>IF(AND('ASIGNACION DE PUNTAJE'!#REF!="CUMPLE",('ASIGNACION DE PUNTAJE'!#REF!="CUMPLE")),'ASIGNACION DE PUNTAJE'!#REF!,"")</f>
        <v>#REF!</v>
      </c>
      <c r="O37" s="45" t="e">
        <f>IF(AND('ASIGNACION DE PUNTAJE'!#REF!="CUMPLE",('ASIGNACION DE PUNTAJE'!#REF!="CUMPLE")),'ASIGNACION DE PUNTAJE'!#REF!,"")</f>
        <v>#REF!</v>
      </c>
      <c r="P37" s="45" t="e">
        <f>IF(AND('ASIGNACION DE PUNTAJE'!#REF!="CUMPLE",('ASIGNACION DE PUNTAJE'!#REF!="CUMPLE")),'ASIGNACION DE PUNTAJE'!#REF!,"")</f>
        <v>#REF!</v>
      </c>
      <c r="Q37" s="45" t="e">
        <f>IF(AND('ASIGNACION DE PUNTAJE'!#REF!="CUMPLE",('ASIGNACION DE PUNTAJE'!#REF!="CUMPLE")),'ASIGNACION DE PUNTAJE'!#REF!,"")</f>
        <v>#REF!</v>
      </c>
      <c r="R37" s="45" t="e">
        <f>IF(AND('ASIGNACION DE PUNTAJE'!#REF!="CUMPLE",('ASIGNACION DE PUNTAJE'!#REF!="CUMPLE")),'ASIGNACION DE PUNTAJE'!#REF!,"")</f>
        <v>#REF!</v>
      </c>
      <c r="S37" s="45" t="e">
        <f>IF(AND('ASIGNACION DE PUNTAJE'!#REF!="CUMPLE",('ASIGNACION DE PUNTAJE'!#REF!="CUMPLE")),'ASIGNACION DE PUNTAJE'!#REF!,"")</f>
        <v>#REF!</v>
      </c>
      <c r="T37" s="45" t="e">
        <f>IF(AND('ASIGNACION DE PUNTAJE'!#REF!="CUMPLE",('ASIGNACION DE PUNTAJE'!#REF!="CUMPLE")),'ASIGNACION DE PUNTAJE'!#REF!,"")</f>
        <v>#REF!</v>
      </c>
      <c r="U37" s="45" t="e">
        <f>IF(AND('ASIGNACION DE PUNTAJE'!#REF!="CUMPLE",('ASIGNACION DE PUNTAJE'!#REF!="CUMPLE")),'ASIGNACION DE PUNTAJE'!#REF!,"")</f>
        <v>#REF!</v>
      </c>
      <c r="V37" s="45" t="e">
        <f>IF(AND('ASIGNACION DE PUNTAJE'!#REF!="CUMPLE",('ASIGNACION DE PUNTAJE'!#REF!="CUMPLE")),'ASIGNACION DE PUNTAJE'!#REF!,"")</f>
        <v>#REF!</v>
      </c>
      <c r="W37" s="56"/>
      <c r="X37" s="53"/>
      <c r="Y37" s="50"/>
      <c r="Z37" s="50"/>
      <c r="AA37" s="50"/>
      <c r="AB37" s="50"/>
      <c r="AC37" s="50"/>
      <c r="AD37" s="54">
        <v>2</v>
      </c>
      <c r="AE37" s="50"/>
      <c r="AF37" s="50"/>
      <c r="AG37" s="50"/>
      <c r="AH37" s="50"/>
      <c r="AI37" s="50"/>
      <c r="AJ37" s="50"/>
      <c r="AK37" s="50"/>
      <c r="AL37" s="50"/>
      <c r="AM37" s="67"/>
      <c r="AN37" s="62"/>
      <c r="AO37" s="59"/>
      <c r="AP37" s="59"/>
      <c r="AQ37" s="59"/>
      <c r="AR37" s="59"/>
      <c r="AS37" s="59"/>
      <c r="AT37" s="63" t="s">
        <v>117</v>
      </c>
      <c r="AU37" s="59"/>
      <c r="AV37" s="59"/>
      <c r="AW37" s="59"/>
      <c r="AX37" s="59"/>
      <c r="AY37" s="59"/>
      <c r="AZ37" s="59"/>
      <c r="BA37" s="59"/>
      <c r="BB37" s="59"/>
    </row>
    <row r="38" spans="1:54" ht="31.5" x14ac:dyDescent="0.15">
      <c r="A38" s="7">
        <v>27</v>
      </c>
      <c r="B38" s="7" t="s">
        <v>56</v>
      </c>
      <c r="C38" s="7" t="s">
        <v>56</v>
      </c>
      <c r="D38" s="7" t="s">
        <v>56</v>
      </c>
      <c r="E38" s="7" t="s">
        <v>91</v>
      </c>
      <c r="F38" s="8">
        <v>1</v>
      </c>
      <c r="G38" s="45" t="str">
        <f>IF(AND('ASIGNACION DE PUNTAJE'!R37="CUMPLE",('ASIGNACION DE PUNTAJE'!BN37="CUMPLE")),'ASIGNACION DE PUNTAJE'!BX37,"")</f>
        <v/>
      </c>
      <c r="H38" s="45" t="e">
        <f>IF(AND('ASIGNACION DE PUNTAJE'!#REF!="CUMPLE",('ASIGNACION DE PUNTAJE'!#REF!="CUMPLE")),'ASIGNACION DE PUNTAJE'!#REF!,"")</f>
        <v>#REF!</v>
      </c>
      <c r="I38" s="45" t="e">
        <f>IF(AND('ASIGNACION DE PUNTAJE'!#REF!="CUMPLE",('ASIGNACION DE PUNTAJE'!#REF!="CUMPLE")),'ASIGNACION DE PUNTAJE'!#REF!,"")</f>
        <v>#REF!</v>
      </c>
      <c r="J38" s="45" t="e">
        <f>IF(AND('ASIGNACION DE PUNTAJE'!#REF!="CUMPLE",('ASIGNACION DE PUNTAJE'!#REF!="CUMPLE")),'ASIGNACION DE PUNTAJE'!#REF!,"")</f>
        <v>#REF!</v>
      </c>
      <c r="K38" s="45" t="e">
        <f>IF(AND('ASIGNACION DE PUNTAJE'!#REF!="CUMPLE",('ASIGNACION DE PUNTAJE'!#REF!="CUMPLE")),'ASIGNACION DE PUNTAJE'!#REF!,"")</f>
        <v>#REF!</v>
      </c>
      <c r="L38" s="45" t="e">
        <f>IF(AND('ASIGNACION DE PUNTAJE'!#REF!="CUMPLE",('ASIGNACION DE PUNTAJE'!#REF!="CUMPLE")),'ASIGNACION DE PUNTAJE'!#REF!,"")</f>
        <v>#REF!</v>
      </c>
      <c r="M38" s="45" t="e">
        <f>IF(AND('ASIGNACION DE PUNTAJE'!#REF!="CUMPLE",('ASIGNACION DE PUNTAJE'!#REF!="CUMPLE")),'ASIGNACION DE PUNTAJE'!#REF!,"")</f>
        <v>#REF!</v>
      </c>
      <c r="N38" s="45" t="e">
        <f>IF(AND('ASIGNACION DE PUNTAJE'!#REF!="CUMPLE",('ASIGNACION DE PUNTAJE'!#REF!="CUMPLE")),'ASIGNACION DE PUNTAJE'!#REF!,"")</f>
        <v>#REF!</v>
      </c>
      <c r="O38" s="45" t="e">
        <f>IF(AND('ASIGNACION DE PUNTAJE'!#REF!="CUMPLE",('ASIGNACION DE PUNTAJE'!#REF!="CUMPLE")),'ASIGNACION DE PUNTAJE'!#REF!,"")</f>
        <v>#REF!</v>
      </c>
      <c r="P38" s="45" t="e">
        <f>IF(AND('ASIGNACION DE PUNTAJE'!#REF!="CUMPLE",('ASIGNACION DE PUNTAJE'!#REF!="CUMPLE")),'ASIGNACION DE PUNTAJE'!#REF!,"")</f>
        <v>#REF!</v>
      </c>
      <c r="Q38" s="45" t="e">
        <f>IF(AND('ASIGNACION DE PUNTAJE'!#REF!="CUMPLE",('ASIGNACION DE PUNTAJE'!#REF!="CUMPLE")),'ASIGNACION DE PUNTAJE'!#REF!,"")</f>
        <v>#REF!</v>
      </c>
      <c r="R38" s="45" t="e">
        <f>IF(AND('ASIGNACION DE PUNTAJE'!#REF!="CUMPLE",('ASIGNACION DE PUNTAJE'!#REF!="CUMPLE")),'ASIGNACION DE PUNTAJE'!#REF!,"")</f>
        <v>#REF!</v>
      </c>
      <c r="S38" s="45" t="e">
        <f>IF(AND('ASIGNACION DE PUNTAJE'!#REF!="CUMPLE",('ASIGNACION DE PUNTAJE'!#REF!="CUMPLE")),'ASIGNACION DE PUNTAJE'!#REF!,"")</f>
        <v>#REF!</v>
      </c>
      <c r="T38" s="45" t="e">
        <f>IF(AND('ASIGNACION DE PUNTAJE'!#REF!="CUMPLE",('ASIGNACION DE PUNTAJE'!#REF!="CUMPLE")),'ASIGNACION DE PUNTAJE'!#REF!,"")</f>
        <v>#REF!</v>
      </c>
      <c r="U38" s="45" t="e">
        <f>IF(AND('ASIGNACION DE PUNTAJE'!#REF!="CUMPLE",('ASIGNACION DE PUNTAJE'!#REF!="CUMPLE")),'ASIGNACION DE PUNTAJE'!#REF!,"")</f>
        <v>#REF!</v>
      </c>
      <c r="V38" s="45" t="e">
        <f>IF(AND('ASIGNACION DE PUNTAJE'!#REF!="CUMPLE",('ASIGNACION DE PUNTAJE'!#REF!="CUMPLE")),'ASIGNACION DE PUNTAJE'!#REF!,"")</f>
        <v>#REF!</v>
      </c>
      <c r="W38" s="56"/>
      <c r="X38" s="53"/>
      <c r="Y38" s="50"/>
      <c r="Z38" s="50"/>
      <c r="AA38" s="50"/>
      <c r="AB38" s="50"/>
      <c r="AC38" s="50"/>
      <c r="AD38" s="50"/>
      <c r="AE38" s="50"/>
      <c r="AF38" s="50"/>
      <c r="AG38" s="50"/>
      <c r="AH38" s="50"/>
      <c r="AI38" s="50"/>
      <c r="AJ38" s="50"/>
      <c r="AK38" s="50"/>
      <c r="AL38" s="50"/>
      <c r="AM38" s="67"/>
      <c r="AN38" s="62"/>
      <c r="AO38" s="59"/>
      <c r="AP38" s="59"/>
      <c r="AQ38" s="59"/>
      <c r="AR38" s="59"/>
      <c r="AS38" s="59"/>
      <c r="AT38" s="59"/>
      <c r="AU38" s="59"/>
      <c r="AV38" s="59"/>
      <c r="AW38" s="59"/>
      <c r="AX38" s="59"/>
      <c r="AY38" s="59"/>
      <c r="AZ38" s="59"/>
      <c r="BA38" s="59"/>
      <c r="BB38" s="59"/>
    </row>
    <row r="39" spans="1:54" ht="31.5" x14ac:dyDescent="0.15">
      <c r="A39" s="7">
        <v>28</v>
      </c>
      <c r="B39" s="7" t="s">
        <v>56</v>
      </c>
      <c r="C39" s="7" t="s">
        <v>56</v>
      </c>
      <c r="D39" s="7" t="s">
        <v>56</v>
      </c>
      <c r="E39" s="7" t="s">
        <v>92</v>
      </c>
      <c r="F39" s="8">
        <v>1</v>
      </c>
      <c r="G39" s="45" t="str">
        <f>IF(AND('ASIGNACION DE PUNTAJE'!R38="CUMPLE",('ASIGNACION DE PUNTAJE'!BN38="CUMPLE")),'ASIGNACION DE PUNTAJE'!BX38,"")</f>
        <v/>
      </c>
      <c r="H39" s="45" t="e">
        <f>IF(AND('ASIGNACION DE PUNTAJE'!#REF!="CUMPLE",('ASIGNACION DE PUNTAJE'!#REF!="CUMPLE")),'ASIGNACION DE PUNTAJE'!#REF!,"")</f>
        <v>#REF!</v>
      </c>
      <c r="I39" s="45" t="e">
        <f>IF(AND('ASIGNACION DE PUNTAJE'!#REF!="CUMPLE",('ASIGNACION DE PUNTAJE'!#REF!="CUMPLE")),'ASIGNACION DE PUNTAJE'!#REF!,"")</f>
        <v>#REF!</v>
      </c>
      <c r="J39" s="45" t="e">
        <f>IF(AND('ASIGNACION DE PUNTAJE'!#REF!="CUMPLE",('ASIGNACION DE PUNTAJE'!#REF!="CUMPLE")),'ASIGNACION DE PUNTAJE'!#REF!,"")</f>
        <v>#REF!</v>
      </c>
      <c r="K39" s="45" t="e">
        <f>IF(AND('ASIGNACION DE PUNTAJE'!#REF!="CUMPLE",('ASIGNACION DE PUNTAJE'!#REF!="CUMPLE")),'ASIGNACION DE PUNTAJE'!#REF!,"")</f>
        <v>#REF!</v>
      </c>
      <c r="L39" s="45" t="e">
        <f>IF(AND('ASIGNACION DE PUNTAJE'!#REF!="CUMPLE",('ASIGNACION DE PUNTAJE'!#REF!="CUMPLE")),'ASIGNACION DE PUNTAJE'!#REF!,"")</f>
        <v>#REF!</v>
      </c>
      <c r="M39" s="45" t="e">
        <f>IF(AND('ASIGNACION DE PUNTAJE'!#REF!="CUMPLE",('ASIGNACION DE PUNTAJE'!#REF!="CUMPLE")),'ASIGNACION DE PUNTAJE'!#REF!,"")</f>
        <v>#REF!</v>
      </c>
      <c r="N39" s="45" t="e">
        <f>IF(AND('ASIGNACION DE PUNTAJE'!#REF!="CUMPLE",('ASIGNACION DE PUNTAJE'!#REF!="CUMPLE")),'ASIGNACION DE PUNTAJE'!#REF!,"")</f>
        <v>#REF!</v>
      </c>
      <c r="O39" s="45" t="e">
        <f>IF(AND('ASIGNACION DE PUNTAJE'!#REF!="CUMPLE",('ASIGNACION DE PUNTAJE'!#REF!="CUMPLE")),'ASIGNACION DE PUNTAJE'!#REF!,"")</f>
        <v>#REF!</v>
      </c>
      <c r="P39" s="45" t="e">
        <f>IF(AND('ASIGNACION DE PUNTAJE'!#REF!="CUMPLE",('ASIGNACION DE PUNTAJE'!#REF!="CUMPLE")),'ASIGNACION DE PUNTAJE'!#REF!,"")</f>
        <v>#REF!</v>
      </c>
      <c r="Q39" s="45" t="e">
        <f>IF(AND('ASIGNACION DE PUNTAJE'!#REF!="CUMPLE",('ASIGNACION DE PUNTAJE'!#REF!="CUMPLE")),'ASIGNACION DE PUNTAJE'!#REF!,"")</f>
        <v>#REF!</v>
      </c>
      <c r="R39" s="45" t="e">
        <f>IF(AND('ASIGNACION DE PUNTAJE'!#REF!="CUMPLE",('ASIGNACION DE PUNTAJE'!#REF!="CUMPLE")),'ASIGNACION DE PUNTAJE'!#REF!,"")</f>
        <v>#REF!</v>
      </c>
      <c r="S39" s="45" t="e">
        <f>IF(AND('ASIGNACION DE PUNTAJE'!#REF!="CUMPLE",('ASIGNACION DE PUNTAJE'!#REF!="CUMPLE")),'ASIGNACION DE PUNTAJE'!#REF!,"")</f>
        <v>#REF!</v>
      </c>
      <c r="T39" s="45" t="e">
        <f>IF(AND('ASIGNACION DE PUNTAJE'!#REF!="CUMPLE",('ASIGNACION DE PUNTAJE'!#REF!="CUMPLE")),'ASIGNACION DE PUNTAJE'!#REF!,"")</f>
        <v>#REF!</v>
      </c>
      <c r="U39" s="45" t="e">
        <f>IF(AND('ASIGNACION DE PUNTAJE'!#REF!="CUMPLE",('ASIGNACION DE PUNTAJE'!#REF!="CUMPLE")),'ASIGNACION DE PUNTAJE'!#REF!,"")</f>
        <v>#REF!</v>
      </c>
      <c r="V39" s="45" t="e">
        <f>IF(AND('ASIGNACION DE PUNTAJE'!#REF!="CUMPLE",('ASIGNACION DE PUNTAJE'!#REF!="CUMPLE")),'ASIGNACION DE PUNTAJE'!#REF!,"")</f>
        <v>#REF!</v>
      </c>
      <c r="W39" s="56"/>
      <c r="X39" s="57">
        <v>5.083333333333333</v>
      </c>
      <c r="Y39" s="50"/>
      <c r="Z39" s="50"/>
      <c r="AA39" s="50"/>
      <c r="AB39" s="50"/>
      <c r="AC39" s="50"/>
      <c r="AD39" s="50"/>
      <c r="AE39" s="50"/>
      <c r="AF39" s="50"/>
      <c r="AG39" s="50"/>
      <c r="AH39" s="50"/>
      <c r="AI39" s="50"/>
      <c r="AJ39" s="50"/>
      <c r="AK39" s="54">
        <v>2</v>
      </c>
      <c r="AL39" s="50"/>
      <c r="AM39" s="67"/>
      <c r="AN39" s="64" t="s">
        <v>117</v>
      </c>
      <c r="AO39" s="59"/>
      <c r="AP39" s="59"/>
      <c r="AQ39" s="59"/>
      <c r="AR39" s="59"/>
      <c r="AS39" s="59"/>
      <c r="AT39" s="59"/>
      <c r="AU39" s="59"/>
      <c r="AV39" s="59"/>
      <c r="AW39" s="59"/>
      <c r="AX39" s="59"/>
      <c r="AY39" s="59"/>
      <c r="AZ39" s="59"/>
      <c r="BA39" s="63" t="s">
        <v>117</v>
      </c>
      <c r="BB39" s="59"/>
    </row>
    <row r="40" spans="1:54" ht="31.5" x14ac:dyDescent="0.15">
      <c r="A40" s="7">
        <v>29</v>
      </c>
      <c r="B40" s="7" t="s">
        <v>56</v>
      </c>
      <c r="C40" s="7" t="s">
        <v>56</v>
      </c>
      <c r="D40" s="7" t="s">
        <v>56</v>
      </c>
      <c r="E40" s="7" t="s">
        <v>74</v>
      </c>
      <c r="F40" s="8">
        <v>1</v>
      </c>
      <c r="G40" s="45" t="str">
        <f>IF(AND('ASIGNACION DE PUNTAJE'!R39="CUMPLE",('ASIGNACION DE PUNTAJE'!BN39="CUMPLE")),'ASIGNACION DE PUNTAJE'!BX39,"")</f>
        <v/>
      </c>
      <c r="H40" s="45" t="e">
        <f>IF(AND('ASIGNACION DE PUNTAJE'!#REF!="CUMPLE",('ASIGNACION DE PUNTAJE'!#REF!="CUMPLE")),'ASIGNACION DE PUNTAJE'!#REF!,"")</f>
        <v>#REF!</v>
      </c>
      <c r="I40" s="45" t="e">
        <f>IF(AND('ASIGNACION DE PUNTAJE'!#REF!="CUMPLE",('ASIGNACION DE PUNTAJE'!#REF!="CUMPLE")),'ASIGNACION DE PUNTAJE'!#REF!,"")</f>
        <v>#REF!</v>
      </c>
      <c r="J40" s="45" t="e">
        <f>IF(AND('ASIGNACION DE PUNTAJE'!#REF!="CUMPLE",('ASIGNACION DE PUNTAJE'!#REF!="CUMPLE")),'ASIGNACION DE PUNTAJE'!#REF!,"")</f>
        <v>#REF!</v>
      </c>
      <c r="K40" s="45" t="e">
        <f>IF(AND('ASIGNACION DE PUNTAJE'!#REF!="CUMPLE",('ASIGNACION DE PUNTAJE'!#REF!="CUMPLE")),'ASIGNACION DE PUNTAJE'!#REF!,"")</f>
        <v>#REF!</v>
      </c>
      <c r="L40" s="45" t="e">
        <f>IF(AND('ASIGNACION DE PUNTAJE'!#REF!="CUMPLE",('ASIGNACION DE PUNTAJE'!#REF!="CUMPLE")),'ASIGNACION DE PUNTAJE'!#REF!,"")</f>
        <v>#REF!</v>
      </c>
      <c r="M40" s="45" t="e">
        <f>IF(AND('ASIGNACION DE PUNTAJE'!#REF!="CUMPLE",('ASIGNACION DE PUNTAJE'!#REF!="CUMPLE")),'ASIGNACION DE PUNTAJE'!#REF!,"")</f>
        <v>#REF!</v>
      </c>
      <c r="N40" s="45" t="e">
        <f>IF(AND('ASIGNACION DE PUNTAJE'!#REF!="CUMPLE",('ASIGNACION DE PUNTAJE'!#REF!="CUMPLE")),'ASIGNACION DE PUNTAJE'!#REF!,"")</f>
        <v>#REF!</v>
      </c>
      <c r="O40" s="45" t="e">
        <f>IF(AND('ASIGNACION DE PUNTAJE'!#REF!="CUMPLE",('ASIGNACION DE PUNTAJE'!#REF!="CUMPLE")),'ASIGNACION DE PUNTAJE'!#REF!,"")</f>
        <v>#REF!</v>
      </c>
      <c r="P40" s="45" t="e">
        <f>IF(AND('ASIGNACION DE PUNTAJE'!#REF!="CUMPLE",('ASIGNACION DE PUNTAJE'!#REF!="CUMPLE")),'ASIGNACION DE PUNTAJE'!#REF!,"")</f>
        <v>#REF!</v>
      </c>
      <c r="Q40" s="45" t="e">
        <f>IF(AND('ASIGNACION DE PUNTAJE'!#REF!="CUMPLE",('ASIGNACION DE PUNTAJE'!#REF!="CUMPLE")),'ASIGNACION DE PUNTAJE'!#REF!,"")</f>
        <v>#REF!</v>
      </c>
      <c r="R40" s="45" t="e">
        <f>IF(AND('ASIGNACION DE PUNTAJE'!#REF!="CUMPLE",('ASIGNACION DE PUNTAJE'!#REF!="CUMPLE")),'ASIGNACION DE PUNTAJE'!#REF!,"")</f>
        <v>#REF!</v>
      </c>
      <c r="S40" s="45" t="e">
        <f>IF(AND('ASIGNACION DE PUNTAJE'!#REF!="CUMPLE",('ASIGNACION DE PUNTAJE'!#REF!="CUMPLE")),'ASIGNACION DE PUNTAJE'!#REF!,"")</f>
        <v>#REF!</v>
      </c>
      <c r="T40" s="45" t="e">
        <f>IF(AND('ASIGNACION DE PUNTAJE'!#REF!="CUMPLE",('ASIGNACION DE PUNTAJE'!#REF!="CUMPLE")),'ASIGNACION DE PUNTAJE'!#REF!,"")</f>
        <v>#REF!</v>
      </c>
      <c r="U40" s="45" t="e">
        <f>IF(AND('ASIGNACION DE PUNTAJE'!#REF!="CUMPLE",('ASIGNACION DE PUNTAJE'!#REF!="CUMPLE")),'ASIGNACION DE PUNTAJE'!#REF!,"")</f>
        <v>#REF!</v>
      </c>
      <c r="V40" s="45" t="e">
        <f>IF(AND('ASIGNACION DE PUNTAJE'!#REF!="CUMPLE",('ASIGNACION DE PUNTAJE'!#REF!="CUMPLE")),'ASIGNACION DE PUNTAJE'!#REF!,"")</f>
        <v>#REF!</v>
      </c>
      <c r="W40" s="56"/>
      <c r="X40" s="57">
        <v>5.083333333333333</v>
      </c>
      <c r="Y40" s="50"/>
      <c r="Z40" s="50"/>
      <c r="AA40" s="50"/>
      <c r="AB40" s="50"/>
      <c r="AC40" s="50"/>
      <c r="AD40" s="50"/>
      <c r="AE40" s="50"/>
      <c r="AF40" s="50"/>
      <c r="AG40" s="50"/>
      <c r="AH40" s="50"/>
      <c r="AI40" s="50"/>
      <c r="AJ40" s="50"/>
      <c r="AK40" s="50"/>
      <c r="AL40" s="50"/>
      <c r="AM40" s="67"/>
      <c r="AN40" s="64" t="s">
        <v>117</v>
      </c>
      <c r="AO40" s="59"/>
      <c r="AP40" s="59"/>
      <c r="AQ40" s="59"/>
      <c r="AR40" s="59"/>
      <c r="AS40" s="59"/>
      <c r="AT40" s="59"/>
      <c r="AU40" s="59"/>
      <c r="AV40" s="59"/>
      <c r="AW40" s="59"/>
      <c r="AX40" s="59"/>
      <c r="AY40" s="59"/>
      <c r="AZ40" s="59"/>
      <c r="BA40" s="59"/>
      <c r="BB40" s="59"/>
    </row>
    <row r="41" spans="1:54" s="18" customFormat="1" ht="15" customHeight="1" x14ac:dyDescent="0.25">
      <c r="A41" s="186" t="s">
        <v>67</v>
      </c>
      <c r="B41" s="186"/>
      <c r="C41" s="186"/>
      <c r="D41" s="186"/>
      <c r="E41" s="186"/>
      <c r="F41" s="186"/>
      <c r="G41" s="46">
        <f>SUM(G12:G40)</f>
        <v>121265760</v>
      </c>
      <c r="H41" s="46" t="e">
        <f t="shared" ref="H41:V41" si="0">SUM(H12:H40)</f>
        <v>#REF!</v>
      </c>
      <c r="I41" s="46" t="e">
        <f t="shared" si="0"/>
        <v>#REF!</v>
      </c>
      <c r="J41" s="46" t="e">
        <f t="shared" si="0"/>
        <v>#REF!</v>
      </c>
      <c r="K41" s="46" t="e">
        <f t="shared" si="0"/>
        <v>#REF!</v>
      </c>
      <c r="L41" s="46" t="e">
        <f t="shared" si="0"/>
        <v>#REF!</v>
      </c>
      <c r="M41" s="46" t="e">
        <f t="shared" si="0"/>
        <v>#REF!</v>
      </c>
      <c r="N41" s="46" t="e">
        <f t="shared" si="0"/>
        <v>#REF!</v>
      </c>
      <c r="O41" s="46" t="e">
        <f t="shared" si="0"/>
        <v>#REF!</v>
      </c>
      <c r="P41" s="46" t="e">
        <f t="shared" si="0"/>
        <v>#REF!</v>
      </c>
      <c r="Q41" s="46" t="e">
        <f t="shared" si="0"/>
        <v>#REF!</v>
      </c>
      <c r="R41" s="46" t="e">
        <f t="shared" si="0"/>
        <v>#REF!</v>
      </c>
      <c r="S41" s="46" t="e">
        <f t="shared" si="0"/>
        <v>#REF!</v>
      </c>
      <c r="T41" s="46" t="e">
        <f t="shared" si="0"/>
        <v>#REF!</v>
      </c>
      <c r="U41" s="46" t="e">
        <f t="shared" si="0"/>
        <v>#REF!</v>
      </c>
      <c r="V41" s="46" t="e">
        <f t="shared" si="0"/>
        <v>#REF!</v>
      </c>
      <c r="W41" s="52"/>
      <c r="X41" s="52"/>
      <c r="Y41" s="52"/>
      <c r="Z41" s="52"/>
      <c r="AA41" s="52"/>
      <c r="AB41" s="52"/>
      <c r="AC41" s="52"/>
      <c r="AD41" s="52"/>
      <c r="AE41" s="52"/>
      <c r="AF41" s="52"/>
      <c r="AG41" s="52"/>
      <c r="AH41" s="52"/>
      <c r="AI41" s="52"/>
      <c r="AJ41" s="52"/>
      <c r="AK41" s="52"/>
      <c r="AL41" s="52"/>
      <c r="AM41" s="61"/>
      <c r="AN41" s="61"/>
      <c r="AO41" s="61"/>
      <c r="AP41" s="61"/>
      <c r="AQ41" s="61"/>
      <c r="AR41" s="61"/>
      <c r="AS41" s="61"/>
      <c r="AT41" s="61"/>
      <c r="AU41" s="61"/>
      <c r="AV41" s="61"/>
      <c r="AW41" s="61"/>
      <c r="AX41" s="61"/>
      <c r="AY41" s="61"/>
      <c r="AZ41" s="61"/>
      <c r="BA41" s="61"/>
      <c r="BB41" s="61"/>
    </row>
    <row r="42" spans="1:54" s="5" customFormat="1" ht="39.75" customHeight="1" x14ac:dyDescent="0.25"/>
    <row r="43" spans="1:54" s="5" customFormat="1" ht="39.75" customHeight="1" x14ac:dyDescent="0.25">
      <c r="A43" s="5" t="s">
        <v>66</v>
      </c>
    </row>
    <row r="44" spans="1:54" s="5" customFormat="1" ht="39.75" customHeight="1" x14ac:dyDescent="0.25">
      <c r="A44" s="5" t="s">
        <v>64</v>
      </c>
    </row>
    <row r="45" spans="1:54" s="5" customFormat="1" ht="39.75" customHeight="1" x14ac:dyDescent="0.25">
      <c r="A45" s="5" t="s">
        <v>65</v>
      </c>
    </row>
    <row r="46" spans="1:54" s="5" customFormat="1" ht="15" x14ac:dyDescent="0.25"/>
    <row r="47" spans="1:54" s="5" customFormat="1" ht="15" x14ac:dyDescent="0.25"/>
  </sheetData>
  <protectedRanges>
    <protectedRange password="F16F" sqref="E14" name="Rango1_3_2_3_2"/>
  </protectedRanges>
  <autoFilter ref="A11:BB45"/>
  <mergeCells count="66">
    <mergeCell ref="AX10:AX11"/>
    <mergeCell ref="AY10:AY11"/>
    <mergeCell ref="AZ10:AZ11"/>
    <mergeCell ref="BA10:BA11"/>
    <mergeCell ref="BB10:BB11"/>
    <mergeCell ref="A41:F41"/>
    <mergeCell ref="AR10:AR11"/>
    <mergeCell ref="AS10:AS11"/>
    <mergeCell ref="AT10:AT11"/>
    <mergeCell ref="AU10:AU11"/>
    <mergeCell ref="AF10:AF11"/>
    <mergeCell ref="AG10:AG11"/>
    <mergeCell ref="AH10:AH11"/>
    <mergeCell ref="AI10:AI11"/>
    <mergeCell ref="AJ10:AJ11"/>
    <mergeCell ref="AK10:AK11"/>
    <mergeCell ref="Z10:Z11"/>
    <mergeCell ref="AA10:AA11"/>
    <mergeCell ref="AB10:AB11"/>
    <mergeCell ref="AC10:AC11"/>
    <mergeCell ref="AD10:AD11"/>
    <mergeCell ref="AV10:AV11"/>
    <mergeCell ref="AW10:AW11"/>
    <mergeCell ref="AL10:AL11"/>
    <mergeCell ref="AM10:AM11"/>
    <mergeCell ref="AN10:AN11"/>
    <mergeCell ref="AO10:AO11"/>
    <mergeCell ref="AP10:AP11"/>
    <mergeCell ref="AQ10:AQ11"/>
    <mergeCell ref="O10:O11"/>
    <mergeCell ref="P10:P11"/>
    <mergeCell ref="Q10:Q11"/>
    <mergeCell ref="R10:R11"/>
    <mergeCell ref="AE10:AE11"/>
    <mergeCell ref="T10:T11"/>
    <mergeCell ref="U10:U11"/>
    <mergeCell ref="V10:V11"/>
    <mergeCell ref="W10:W11"/>
    <mergeCell ref="X10:X11"/>
    <mergeCell ref="Y10:Y11"/>
    <mergeCell ref="G10:G11"/>
    <mergeCell ref="BC9:BC11"/>
    <mergeCell ref="A10:A11"/>
    <mergeCell ref="B10:B11"/>
    <mergeCell ref="C10:C11"/>
    <mergeCell ref="D10:D11"/>
    <mergeCell ref="E10:E11"/>
    <mergeCell ref="F10:F11"/>
    <mergeCell ref="S10:S11"/>
    <mergeCell ref="H10:H11"/>
    <mergeCell ref="I10:I11"/>
    <mergeCell ref="J10:J11"/>
    <mergeCell ref="K10:K11"/>
    <mergeCell ref="L10:L11"/>
    <mergeCell ref="M10:M11"/>
    <mergeCell ref="N10:N11"/>
    <mergeCell ref="A8:BB8"/>
    <mergeCell ref="G9:V9"/>
    <mergeCell ref="W9:AL9"/>
    <mergeCell ref="AM9:BB9"/>
    <mergeCell ref="A2:BB2"/>
    <mergeCell ref="A3:BB3"/>
    <mergeCell ref="A4:BB4"/>
    <mergeCell ref="A5:BB5"/>
    <mergeCell ref="A6:BB6"/>
    <mergeCell ref="A7:BB7"/>
  </mergeCells>
  <printOptions horizontalCentered="1" verticalCentered="1"/>
  <pageMargins left="0.70866141732283472" right="0.70866141732283472" top="0.74803149606299213" bottom="0.74803149606299213" header="0.31496062992125984" footer="0.31496062992125984"/>
  <pageSetup scale="2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ANEXO No. 3</vt:lpstr>
      <vt:lpstr>ASIGNACION DE PUNTAJE</vt:lpstr>
      <vt:lpstr>ADJUCICACION</vt:lpstr>
      <vt:lpstr>HABILITADOS</vt:lpstr>
      <vt:lpstr>'ANEXO No. 3'!Títulos_a_imprimir</vt:lpstr>
      <vt:lpstr>'ASIGNACION DE PUNTAJE'!Títulos_a_imprimir</vt:lpstr>
      <vt:lpstr>HABILITADOS!Títulos_a_imprimir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df</cp:lastModifiedBy>
  <cp:lastPrinted>2018-12-24T19:18:24Z</cp:lastPrinted>
  <dcterms:created xsi:type="dcterms:W3CDTF">2018-06-13T17:21:53Z</dcterms:created>
  <dcterms:modified xsi:type="dcterms:W3CDTF">2018-12-27T15:42:11Z</dcterms:modified>
</cp:coreProperties>
</file>