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viceadmin11\Desktop\PROCESOS 1 2018\LABORATORIOS ROBUSTOS\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 i="1" l="1"/>
  <c r="J58" i="1" s="1"/>
  <c r="I57" i="1"/>
  <c r="J57" i="1"/>
  <c r="I56" i="1"/>
  <c r="J56" i="1"/>
  <c r="I55" i="1"/>
  <c r="J55" i="1" s="1"/>
  <c r="I35" i="1"/>
  <c r="J35" i="1" s="1"/>
  <c r="A35" i="1"/>
  <c r="A55" i="1"/>
  <c r="I34" i="1"/>
  <c r="J34" i="1"/>
  <c r="I33" i="1"/>
  <c r="J33" i="1" s="1"/>
  <c r="I32" i="1"/>
  <c r="J32" i="1" s="1"/>
  <c r="I31" i="1"/>
  <c r="J31" i="1" s="1"/>
  <c r="I30" i="1"/>
  <c r="J30" i="1"/>
  <c r="I29" i="1"/>
  <c r="J29" i="1" s="1"/>
  <c r="I28" i="1"/>
  <c r="J28" i="1" s="1"/>
  <c r="I27" i="1"/>
  <c r="J27" i="1"/>
  <c r="I26" i="1"/>
  <c r="J26" i="1" s="1"/>
  <c r="I25" i="1"/>
  <c r="J25" i="1" s="1"/>
  <c r="I24" i="1"/>
  <c r="J24" i="1" s="1"/>
  <c r="I23" i="1"/>
  <c r="J23" i="1"/>
  <c r="I22" i="1"/>
  <c r="J22" i="1"/>
  <c r="I21" i="1"/>
  <c r="J21" i="1" s="1"/>
  <c r="I20" i="1"/>
  <c r="J20" i="1" s="1"/>
  <c r="I19" i="1"/>
  <c r="J19" i="1"/>
  <c r="I18" i="1"/>
  <c r="J18" i="1"/>
  <c r="I17" i="1"/>
  <c r="J17" i="1" s="1"/>
  <c r="I16" i="1"/>
  <c r="J16" i="1" s="1"/>
  <c r="I15" i="1"/>
  <c r="J15" i="1" s="1"/>
  <c r="I14" i="1"/>
  <c r="J14" i="1" s="1"/>
  <c r="I13" i="1"/>
  <c r="J13" i="1" s="1"/>
  <c r="I12" i="1"/>
  <c r="J12" i="1" s="1"/>
  <c r="I11" i="1"/>
  <c r="J11" i="1"/>
</calcChain>
</file>

<file path=xl/comments1.xml><?xml version="1.0" encoding="utf-8"?>
<comments xmlns="http://schemas.openxmlformats.org/spreadsheetml/2006/main">
  <authors>
    <author>Caludia Castellanos</author>
  </authors>
  <commentList>
    <comment ref="G16" authorId="0" shapeId="0">
      <text>
        <r>
          <rPr>
            <b/>
            <sz val="9"/>
            <color indexed="81"/>
            <rFont val="Tahoma"/>
            <family val="2"/>
          </rPr>
          <t>Caludia Castellanos:</t>
        </r>
        <r>
          <rPr>
            <sz val="9"/>
            <color indexed="81"/>
            <rFont val="Tahoma"/>
            <family val="2"/>
          </rPr>
          <t xml:space="preserve">
AUMENTA 2 UNIDADES
</t>
        </r>
      </text>
    </comment>
    <comment ref="G22" authorId="0" shapeId="0">
      <text>
        <r>
          <rPr>
            <b/>
            <sz val="9"/>
            <color indexed="81"/>
            <rFont val="Tahoma"/>
            <family val="2"/>
          </rPr>
          <t>Caludia Castellanos:</t>
        </r>
        <r>
          <rPr>
            <sz val="9"/>
            <color indexed="81"/>
            <rFont val="Tahoma"/>
            <family val="2"/>
          </rPr>
          <t xml:space="preserve">
SE AUMENTA 8 UNIDADES
</t>
        </r>
      </text>
    </comment>
    <comment ref="G25" authorId="0" shapeId="0">
      <text>
        <r>
          <rPr>
            <b/>
            <sz val="9"/>
            <color indexed="81"/>
            <rFont val="Tahoma"/>
            <family val="2"/>
          </rPr>
          <t>Caludia Castellanos:</t>
        </r>
        <r>
          <rPr>
            <sz val="9"/>
            <color indexed="81"/>
            <rFont val="Tahoma"/>
            <family val="2"/>
          </rPr>
          <t xml:space="preserve">
SE  AUMENTA 1 UNIDAD</t>
        </r>
      </text>
    </comment>
  </commentList>
</comments>
</file>

<file path=xl/sharedStrings.xml><?xml version="1.0" encoding="utf-8"?>
<sst xmlns="http://schemas.openxmlformats.org/spreadsheetml/2006/main" count="166" uniqueCount="106">
  <si>
    <t>ITEM</t>
  </si>
  <si>
    <t>FACULTAD</t>
  </si>
  <si>
    <t xml:space="preserve">LABORATORIO </t>
  </si>
  <si>
    <t xml:space="preserve">UBICACIÓN </t>
  </si>
  <si>
    <t xml:space="preserve">ELEMENTO </t>
  </si>
  <si>
    <t>ESPECIFICACIONES TECNICAS</t>
  </si>
  <si>
    <t>UNIDAD</t>
  </si>
  <si>
    <t>VALOR BASE</t>
  </si>
  <si>
    <t>IVA</t>
  </si>
  <si>
    <t xml:space="preserve">VALOR FINAL </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</si>
  <si>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</si>
  <si>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</si>
  <si>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</si>
  <si>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</si>
  <si>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</si>
  <si>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MICROTOMO MANUAL O SEMIAUTOMATICO</t>
  </si>
  <si>
    <t>Rango de espesor de corte: 0,5 - 100μm, tamaño máximo de la muestra: 50 × 45 mm, Tensión y potencia: 110 V 50 / 60 Hz, permite el corte semi-motorizado y manual, proporciona secciones reproducibles de alta calidad.</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</si>
  <si>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</si>
  <si>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</si>
  <si>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</si>
  <si>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</si>
  <si>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</si>
  <si>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</si>
  <si>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</si>
  <si>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</si>
  <si>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</si>
  <si>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</si>
  <si>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</si>
  <si>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standstill),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incluyendo rotor, con tecla rápida para tiradas cortas, Selección de la velocidad en rpm y fuerza g, con incrementos de 10 en 10 de aceleración y deceleración, posibilidad de desaceleración sin freno, alimentación eléctrica de 640 w a 2000 w,  Incluir los siguientes accesorios: 1 Rotor oscilante de 4 plazas (Capacidad máxima 4 X 750 ml), 4 Bucket para rotor oscilante, 4 tapas para bucket, 4 Adaptadores porta tubos de 4-7ml (84 Tubos), 4 Adaptadores porta tubos de 15ml (68 Tubos falcón o redondos), 4 Adaptadores porta tubos de 50ml (28 Tubos Falcón), 4 Adaptadores porta tubos de 175ml (4 Tubos), 4 Adaptadores porta tubos de 250ml (4 Tubos), 1 Rotor ángulo fijo, 30 tubos x 1.5/2.0ml, 4 Frasco de 750 ml, 4 frascos de 250 ml, 4 frascos de 175 ml y 4 frascos de 250 ml </t>
  </si>
  <si>
    <t>SONICADOR</t>
  </si>
  <si>
    <t xml:space="preserve">Dispositivo homogenizador ultrasónico para homogeneización, dispersión, emulsión, desintegración, disrupción celular,  desgasificación. Para uso manual y de pie con soporte; Ajuste de frecuencia automático, amplitud ajustable del 10 al 100%.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550 vatios, frecuencia mínima de 20kHz, sistema de sintonización automática de frecuencia
Sonotrodos en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</si>
  <si>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LAB TOPOGRAFIA</t>
  </si>
  <si>
    <t>TRIPODE EN ALUMINIO</t>
  </si>
  <si>
    <t>Trípode en aluminio para teodolito, nivel y estaciones. Cierre de palancas, extensible de 1,05m a 1,70m. Funda impermeable</t>
  </si>
  <si>
    <t xml:space="preserve">RECEPTOR CARTOGRAFICO </t>
  </si>
  <si>
    <t xml:space="preserve">Procesador mínimo de 1 GHz, RAM 1024 MB mínimo, memoria interna ROM 1GB mínimo, ranura y tarjeta SD/SDHC o Micro SD de 10 GB clase 10 U1 soportada por el equipo, software de captura SIG, receptor GPS mínimo 60 canales, bluetoth y Wifi, conexión USB, resistencia al agua IP66 o mejor. Precisión métrica Horizontal en arranque en frio no mayor 3m, y con Procesamiento a nivel simétrico. Constelaciones: mínimo GNSS, GLONASS. Sistema Operativo Windows o Android. Software de procesamiento no tipo (demo ó trial) con licenciamiento no menor a 5 años o vitalicio, 2 baterías recargables con cargador de baterías y estuche en lona impermeable. </t>
  </si>
  <si>
    <t xml:space="preserve">DISTANCIOMETRO </t>
  </si>
  <si>
    <t>Distanciometro laser de mínimo 200 metros o mejor, precisión +/- 1 mm, protección al agua IP65 o superior. Sensor de inclinación 360°. Conexión bluetooth, puntero zoom de 4x. Estuche en lona impermeable.</t>
  </si>
  <si>
    <t>DECAMETRO</t>
  </si>
  <si>
    <t>Decámetro de 30 m en fibra</t>
  </si>
  <si>
    <t>FLEXOMETRO</t>
  </si>
  <si>
    <t>Flexómetro de 3m metálico</t>
  </si>
  <si>
    <t>PLOMADA TOPOGRÁFICA CON ESTUCHE</t>
  </si>
  <si>
    <t>Plomada topográfica de 16 oz + estuche en cuero</t>
  </si>
  <si>
    <t xml:space="preserve">JALÓN </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</si>
  <si>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</si>
  <si>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</si>
  <si>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</si>
  <si>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</si>
  <si>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</si>
  <si>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</si>
  <si>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</si>
  <si>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</si>
  <si>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LABORATORIO DE HIDRAULICA</t>
  </si>
  <si>
    <t>MICROMOLINETE HIDRAULICO  DE EJE HORIZONTAL</t>
  </si>
  <si>
    <t>TOPOGRAFIA</t>
  </si>
  <si>
    <t>BOSA PORVENIR</t>
  </si>
  <si>
    <t>ESTACION TOTAL CON TRIPODE</t>
  </si>
  <si>
    <t xml:space="preserve">Lectura directa de 30 aumentos, precisión angular 2" - 5", resolución en pantalla 1", alcance con un prisma 4.000m, alcance sin prisma mínimo 450m., Protección IP65 o IP66, Sistema de comunicación Wi Fi y Bluetooht. Plomada laser, software interno con módulo topográfico Debe incluir estuche para transporte, dos baterías, cargador, cable para transferencia de datos, trípode, dos bastones de 5 metros con estuche, 2 prismas con portaprisma y estuche. Certificado de calibración. </t>
  </si>
  <si>
    <t>TEODOLITO</t>
  </si>
  <si>
    <t>Teodolitos con aumento óptico mínimo de 30X y distancia mínima de enfoque de 1 metro.  Precisión 10", Protección de agua y polvo Ip65 o Ip66, pantalla digital LCD o similar con luz de fondo. Certificado de calibración vigente. 2 Baterías recargables. Cargador para baterías. Cables de descarga de datos y software de instalación.  Debe contener estuche rígido de transporte y forro. Con trípode metálico con forro.</t>
  </si>
  <si>
    <t>ECOLOGIA Y ZOONOSIS</t>
  </si>
  <si>
    <t>KIT PARA MEDICIONES DE CAMPO</t>
  </si>
  <si>
    <t xml:space="preserve">Dispositivo de medición para experimentos y demostraciones en campo. Con pantalla digital. Captura de pantalla puede ser guardada en tarjeta micro SD o en memoria USB.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</si>
  <si>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FI (SED)</t>
  </si>
  <si>
    <t>Laboratorios de Ingeniería Catastral y Geodesia</t>
  </si>
  <si>
    <t>ADUANILLA 
DE PAIBA - OBSERVATORIO
ASTRONOMICO</t>
  </si>
  <si>
    <t>Receptor GPS Navegador conexión a SIG</t>
  </si>
  <si>
    <t>Colector de mano para captura de datos GNSS.</t>
  </si>
  <si>
    <t>Facultad de Ingenieria</t>
  </si>
  <si>
    <t>LABORATORIO ENFOCADO A LA INDUSTRIA 4.0</t>
  </si>
  <si>
    <t>ingenieria</t>
  </si>
  <si>
    <t>CIDC</t>
  </si>
  <si>
    <t>EQUIPOS DE LABORATORIO DE INVESTIGACIÓN APLICADA</t>
  </si>
  <si>
    <t>Receptor Navegador GPS + Glonass, conectividad Bluetooth y USB, brújula electrónica de 3 ejes con compensación de inclinación, altímetro, barómetro, cámara 8MP con geoetiquetas, pantalla color 2,6" o superior, memoria 4GB interna o superior, protección IP6X67 o superior, baterías recargables NiMH con cargador, lector tarjetas SD, linterna.</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</si>
  <si>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</si>
  <si>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durante un periodo de al menos veinte (20) años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</si>
  <si>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UNIVERSIDAD DISTRITAL FRANCISCO JOSE DE CALDAS</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</si>
  <si>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</si>
  <si>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PRECIOS BASE</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</si>
  <si>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para que al cambiar la rugosidad del fondo del canal, con un aditamento (accesorio), la escasa separación entre las paredes verticales no afecte la medición de la rugosidad del fondo del canal. El ancho de la sección transversal del canal debe garantizar la cómoda instalación de diferentes accesorios por lo cual el ancho del canal debe permitir el ingreso con facilidad de una (1) mano humana, con la palma de la mano transversal al flujo del agua.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Con un caudal mínimo de 5.5L/s se busca garantizar que la mínima profundidad normal para el canal definido (ancho 85mm, en vidrio o equivalente) en la condición más crítica (pendiente máxima del 3%) sea de al menos 47mm.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10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trapezoidal y proporcional o Sutro. Q) Un (1) vertedero de cresta ancha. R) Un (1) vertedero tipo Spillway. S) Una (1) Canaleta parshall.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</si>
  <si>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r>
      <t>Estación de sellado con patrones intercambiables con</t>
    </r>
    <r>
      <rPr>
        <sz val="7"/>
        <color theme="1"/>
        <rFont val="Tahoma"/>
        <family val="2"/>
      </rPr>
      <t>:2 cilindros elevadores para ubicación del sello. 4 sensores magnéticos para el posicionamiento. Requisitos del PLC: 8 salidas digitales, 10 entradas digitales</t>
    </r>
  </si>
  <si>
    <r>
      <t>Segmento de cinta transportadora doble de 24V:</t>
    </r>
    <r>
      <rPr>
        <sz val="7"/>
        <color theme="1"/>
        <rFont val="Tahoma"/>
        <family val="2"/>
      </rPr>
      <t xml:space="preserve"> Módulo mecatrónico básico, accionado por medio de un motor reductor de 24 V y velocidad variable, equipado con sensores de posición final y esclavo PROFIBUS DP integrado con: Longitud = 600 mm, ancho = 160 mm, carril = 120 mm. Motor reductor, 24 V CC. Módulo PWM por medio de potenciómetro o entrada analógica de 0 V a 10 V.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3 salidas digitales.Módulo de esclavo PROFIBUS DP</t>
    </r>
  </si>
  <si>
    <r>
      <t>Placa portadora de piezas de trabajo:</t>
    </r>
    <r>
      <rPr>
        <sz val="7"/>
        <color theme="1"/>
        <rFont val="Tahoma"/>
        <family val="2"/>
      </rPr>
      <t xml:space="preserve"> Portador para alojamiento y transporte de piezas de trabajo sobre cintas transportadoras:Longitud = 180 mm, ancho = 119 mm, altura = 15 mm. Sensor de posición. Sistema de identificación de 4 bits</t>
    </r>
  </si>
  <si>
    <r>
      <t>Unidad de evaluación RFID:</t>
    </r>
    <r>
      <rPr>
        <sz val="7"/>
        <color theme="1"/>
        <rFont val="Tahoma"/>
        <family val="2"/>
      </rPr>
      <t xml:space="preserve"> Unidad de evaluación con dos puertos Ethernet para la comunicación. Conexión de hasta cuatro cabezales de escritura y lectura RFID por medio de casquillos M12  Interruptor DIP para selección de direcciones</t>
    </r>
  </si>
  <si>
    <r>
      <t>Panel frontal con cabezal de escritura y lectura y cable de conexión:</t>
    </r>
    <r>
      <rPr>
        <sz val="7"/>
        <color theme="1"/>
        <rFont val="Tahoma"/>
        <family val="2"/>
      </rPr>
      <t>Función: escritura y lectura de etiquetas RFID. Frecuencia de trabajo: 13,56 MHz. Tipo de protección: IP67. Tipo de conexión: enchufe M12. 2 soportes móviles de datos EEPROM: capacidad de memoria de 128 bytes. Tensión de servicio: 24V</t>
    </r>
  </si>
  <si>
    <r>
      <t>Cabezal de escritura y lectura RFID con soporte y cable de conexión:</t>
    </r>
    <r>
      <rPr>
        <sz val="7"/>
        <color theme="1"/>
        <rFont val="Tahoma"/>
        <family val="2"/>
      </rPr>
      <t>Función: Escritura y lectura de etiquetas RFID. Frecuencia de trabajo: 13,56 MHz. Tipo de protección: IP67. Tipo de conexión: Enchufe M12. 2 soportes móviles de datos EEPROM: Capacidad de memoria de 128 bytes. Tensión de servicio: 24 V</t>
    </r>
  </si>
  <si>
    <r>
      <t>Juego de Conectores de seguridad rojo:</t>
    </r>
    <r>
      <rPr>
        <sz val="7"/>
        <color theme="1"/>
        <rFont val="Tahoma"/>
        <family val="2"/>
      </rPr>
      <t>Conectores de seguridad y casquillos de seguridad en 19 mm de distancia. Datos nominales: 1000V/32A CAT II. Color rojo</t>
    </r>
  </si>
  <si>
    <r>
      <t>Juego de Conectores de seguridad rojo:</t>
    </r>
    <r>
      <rPr>
        <sz val="7"/>
        <color theme="1"/>
        <rFont val="Tahoma"/>
        <family val="2"/>
      </rPr>
      <t xml:space="preserve"> Conectores de seguridad y casquillos de seguridad en 19 mm de distancia. Datos nominales: 1000V/32A CAT II. Color azul</t>
    </r>
  </si>
  <si>
    <r>
      <t>Cable de interfaz de 25 polos, clavijero Sub-D / conector:</t>
    </r>
    <r>
      <rPr>
        <sz val="7"/>
        <color theme="1"/>
        <rFont val="Tahoma"/>
        <family val="2"/>
      </rPr>
      <t xml:space="preserve"> Conexión: conector de 25 pines / casquillo de 25 pines. Asignación de contactos: 1:1</t>
    </r>
  </si>
  <si>
    <r>
      <t>Sistema modular de entrenamiento para equipos PLC</t>
    </r>
    <r>
      <rPr>
        <sz val="7"/>
        <color theme="1"/>
        <rFont val="Tahoma"/>
        <family val="2"/>
      </rPr>
      <t xml:space="preserve">: Tensión de operación: 220-240V AC, 50- 60Hz. Entrada y salida PROFINET (switch de 2 puertos) como interfaz estándar. 1 interfaz PROFIBUS. Servidor de web integrado. 16 entradas digitales en conectores hembra. 16 pulsadores enclavables para simulación de las entradas digitales. 16 salidas digitales DC 24V. 16 entradas digitales DC 24V. 8 entradas analógicas -10 ... +10V o 0 ... 20mA en conectores hembra de seguridad. 4 salida analógica -10V ...+10V o 0 ... 20mA en conectores hembra de seguridad. 1 salida analógicas -10 ... +10V ajustable via potentiometro. 1 salida analógicas 0 ... 20mA ajustable via potentiometro. Conector bus de 9-pol y 25-pol para conexión directa de subestaciones mecatronics. SIMATIC STEP 7 Professional V13 SP1* o versión más reciente. </t>
    </r>
  </si>
  <si>
    <r>
      <t>Sistema modular de entrenamiento para equipos PLC:</t>
    </r>
    <r>
      <rPr>
        <sz val="7"/>
        <color theme="1"/>
        <rFont val="Tahoma"/>
        <family val="2"/>
      </rPr>
      <t xml:space="preserve"> Pantalla completamente gráfica de 16 millones de colores. Pantalla táctil de 7". Resolución: 800 x 480 píxeles.  Interfaces MPI, PROFIBUS DP, PROFINET I/O, USB. Iluminación regulable de fondo de 0 % a 100 %. Alimentación de corriente: 24 V CC </t>
    </r>
  </si>
  <si>
    <r>
      <t xml:space="preserve">manual Sellado con la Fábrica Inteligente 4.0: </t>
    </r>
    <r>
      <rPr>
        <sz val="7"/>
        <color theme="1"/>
        <rFont val="Tahoma"/>
        <family val="2"/>
      </rPr>
      <t>Manual de asistencia paso a paso a través de la temática de la primera aplicación de la Fábrica Inteligente 4.0.</t>
    </r>
  </si>
  <si>
    <r>
      <t>Compresor silencioso</t>
    </r>
    <r>
      <rPr>
        <sz val="7"/>
        <color theme="1"/>
        <rFont val="Tahoma"/>
        <family val="2"/>
      </rPr>
      <t>:Potencia del motor: 0,34kW. Capacidad de absorción: 50ltr./mín. Consumo de corriente con 8 bar: 2,9ª. Presión: 8bar. Capacidad del recipiente: 15ltr. Nivel de ruido: 40dB(A)/1m</t>
    </r>
  </si>
  <si>
    <r>
      <t>Juego de mangueras y accesorios para los sistemas mecatrónicos</t>
    </r>
    <r>
      <rPr>
        <sz val="7"/>
        <color theme="1"/>
        <rFont val="Tahoma"/>
        <family val="2"/>
      </rPr>
      <t>: 1 conexión de compresor con envoltura enchufable de 8 mm. 1 adaptador de conexión de 6 mm / 8 mm. 1 adaptador de conexión de 4 mm / 6 mm. 2 conectores angulares de 4 mm. 5 conectores en T de 4 mm. 5 conectores en T de 6 mm. 5 conectores en T con adaptadores de 6 mm / 4 mm. 20 m de manguera de poliuretano de 4mm. 10 m de manguera de poliuretano de 6mm. 10 tapones para conector de 4 mm. 1 válvula distribuidora manual de 3/2 vías, 5 mm</t>
    </r>
  </si>
  <si>
    <r>
      <t>Banco móvil 1200mm, con bastidor de experimentación de 2 niveles:</t>
    </r>
    <r>
      <rPr>
        <sz val="7"/>
        <color theme="1"/>
        <rFont val="Tahoma"/>
        <family val="2"/>
      </rPr>
      <t xml:space="preserve"> Tablero de mesa de 1200 x 25 x 900mm (bxhxp). Tablero de 1200 x 25 x 800mm (ancho x altura x longitud). 3 carriles de perfil de aluminio. Regleta de tomacorrientes desconectable, con 5 tomas.  Altura del tablero de mesa de 750 mm</t>
    </r>
  </si>
  <si>
    <r>
      <t>Cubierta de protección para banco móvil 1200mm con bastidores</t>
    </r>
    <r>
      <rPr>
        <sz val="7"/>
        <color theme="1"/>
        <rFont val="Tahoma"/>
        <family val="2"/>
      </rPr>
      <t>: Cubierta de protección para el banco móvil de experimentación de 1200mm de ancho con bastidores</t>
    </r>
  </si>
  <si>
    <r>
      <t>Secador de membrana IDG3, acoplamiento rápido, filtro AF20 con separador de agua</t>
    </r>
    <r>
      <rPr>
        <sz val="7"/>
        <color theme="1"/>
        <rFont val="Tahoma"/>
        <family val="2"/>
      </rPr>
      <t xml:space="preserve">: Rosca interior de 1/4" a cada lado. Drenaje semiautomático. Filtraje de 50 micras de alta calidad </t>
    </r>
  </si>
  <si>
    <r>
      <t>Simulador IMS/IPA de pruebas y fallos</t>
    </r>
    <r>
      <rPr>
        <sz val="7"/>
        <color theme="1"/>
        <rFont val="Tahoma"/>
        <family val="2"/>
      </rPr>
      <t>: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pequeña compuerta con cerrojo para ocultar los fallos seleccionados</t>
    </r>
  </si>
  <si>
    <r>
      <t>Cable de conexión serie 9/9 polos</t>
    </r>
    <r>
      <rPr>
        <sz val="7"/>
        <color theme="1"/>
        <rFont val="Tahoma"/>
        <family val="2"/>
      </rPr>
      <t>: Longitud: 2 m. Conexión: 9 pines / 9 casquillos. Asignación de contactos: 1:1</t>
    </r>
  </si>
  <si>
    <r>
      <t>Cable de interfaz de 25 polos, clavijero Sub-D / conector</t>
    </r>
    <r>
      <rPr>
        <sz val="7"/>
        <color theme="1"/>
        <rFont val="Tahoma"/>
        <family val="2"/>
      </rPr>
      <t>: Longitud: 2m. Conexión: conector de 25 pines / casquillo de 25 pines. Asignación de contactos: 1:1</t>
    </r>
  </si>
  <si>
    <r>
      <t>Sistema de medición (no destructivo) de espectroscopia vibracional, que se basa en la obtención del espectro (con regla de selección par) del tipo Raman</t>
    </r>
    <r>
      <rPr>
        <sz val="7"/>
        <color theme="1"/>
        <rFont val="Tahoma"/>
        <family val="2"/>
      </rPr>
      <t>: Microscopio óptico grado investigación con dos posiciones motorizado controlado por PC, condensador de Abbe y tres objetivos 5x (NA = 0.1, WD=19mm), 10x (NA=0.25, WD 10.6mm) y 100x(NA=0.9 WD=0.21mm). Base Raman incluye: Espectrómetro de imágenes integrado con 4 rejillas,Montado en torreta motorizada para resolución completa, rango y cobertura (rejillas: 600gr, 1200gr, 1800, 2400gr), detector CCD, TE enfriado por aire,1024x256 píxeles, Rueda de filtro ND de 6 posiciones controlada por PC para Ajuste de la potencia del láser (0,1%, 1%, 10%, 25%, 50%,100%) (software extensible a 10 posiciones), Agujero picole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láser 638 nm/30 mW. Kit completo para posicionamiento de muestras. Incluye plataforma motorizada XY (X = 75mm, Y = 50mm) y dispositivo Z motorizado para microscopios BX y BXFM controlados por el software. Especificaciones XY: repetibilidad ≤ 1μm; Precisión ± 1μm; Resolución (tamaño mínimo del paso) = 50 nm. Peso máximo de la muestra: 500 g. Especificaciones Z: resolución (tamaño mínimo del paso) = 0.01μm. Incluye joystick de posicionamiento, controlador externo, paquete de software y capacidad AutoFocus de Raman.</t>
    </r>
  </si>
  <si>
    <r>
      <t xml:space="preserve">Equipo de jarras (floculador) portátil (4 v asos de 1 Litro, rango 10 a 300 RPM , potencia 1/3 HP, lámpara 20 W).: </t>
    </r>
    <r>
      <rPr>
        <sz val="7"/>
        <color theme="1"/>
        <rFont val="Tahoma"/>
        <family val="2"/>
      </rPr>
      <t>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r>
  </si>
  <si>
    <r>
      <t xml:space="preserve">Equipo multiparámetro portátil (medición de pH, conductiv idad, OD, Solidos disueltos, temperatura del agua): </t>
    </r>
    <r>
      <rPr>
        <sz val="7"/>
        <color theme="1"/>
        <rFont val="Tahoma"/>
        <family val="2"/>
      </rPr>
      <t xml:space="preserve">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r>
  </si>
  <si>
    <r>
      <t>Equipo fotómetro multiparamétrico portatil (para análisis de aguas: DQO</t>
    </r>
    <r>
      <rPr>
        <sz val="7"/>
        <color theme="1"/>
        <rFont val="Tahoma"/>
        <family val="2"/>
      </rPr>
      <t xml:space="preserve"> Medidor COD multiparametro 115 V; Calentador tubo de prueba para COD (115 VAC); Reactivo DQO rang bajo 0-150 ppm (25 test); Reactivo DQO rang medio 0 1500 ppm (25 test);olución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r>
  </si>
  <si>
    <t>CONVOCATORIA PÚBLICA No. 008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</si>
</sst>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_);[Red]\(&quot;$&quot;\ #,##0\)"/>
    <numFmt numFmtId="44" formatCode="_(&quot;$&quot;\ * #,##0.00_);_(&quot;$&quot;\ * \(#,##0.00\);_(&quot;$&quot;\ * &quot;-&quot;??_);_(@_)"/>
    <numFmt numFmtId="164" formatCode="_(&quot;$&quot;\ * #,##0_);_(&quot;$&quot;\ * \(#,##0\);_(&quot;$&quot;\ * &quot;-&quot;??_);_(@_)"/>
  </numFmts>
  <fonts count="15" x14ac:knownFonts="1">
    <font>
      <sz val="11"/>
      <color theme="1"/>
      <name val="Calibri"/>
      <family val="2"/>
      <scheme val="minor"/>
    </font>
    <font>
      <sz val="11"/>
      <color theme="1"/>
      <name val="Calibri"/>
      <family val="2"/>
      <scheme val="minor"/>
    </font>
    <font>
      <sz val="11"/>
      <color indexed="8"/>
      <name val="Calibri"/>
      <family val="2"/>
    </font>
    <font>
      <b/>
      <sz val="9"/>
      <color indexed="81"/>
      <name val="Tahoma"/>
      <family val="2"/>
    </font>
    <font>
      <sz val="9"/>
      <color indexed="81"/>
      <name val="Tahoma"/>
      <family val="2"/>
    </font>
    <font>
      <sz val="12"/>
      <name val="Tahoma"/>
      <family val="2"/>
    </font>
    <font>
      <b/>
      <sz val="12"/>
      <name val="Tahoma"/>
      <family val="2"/>
    </font>
    <font>
      <b/>
      <sz val="7"/>
      <name val="Tahoma"/>
      <family val="2"/>
    </font>
    <font>
      <sz val="7"/>
      <name val="Tahoma"/>
      <family val="2"/>
    </font>
    <font>
      <b/>
      <sz val="7"/>
      <color theme="1"/>
      <name val="Tahoma"/>
      <family val="2"/>
    </font>
    <font>
      <sz val="7"/>
      <color theme="1"/>
      <name val="Tahoma"/>
      <family val="2"/>
    </font>
    <font>
      <sz val="7"/>
      <color rgb="FF222222"/>
      <name val="Tahoma"/>
      <family val="2"/>
    </font>
    <font>
      <sz val="7"/>
      <color indexed="8"/>
      <name val="Tahoma"/>
      <family val="2"/>
    </font>
    <font>
      <sz val="7"/>
      <color rgb="FF212121"/>
      <name val="Tahoma"/>
      <family val="2"/>
    </font>
    <font>
      <sz val="7"/>
      <color rgb="FF000000"/>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Protection="0"/>
  </cellStyleXfs>
  <cellXfs count="46">
    <xf numFmtId="0" fontId="0" fillId="0" borderId="0" xfId="0"/>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justify"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xf>
    <xf numFmtId="0" fontId="8" fillId="0" borderId="1" xfId="0" applyFont="1" applyFill="1" applyBorder="1" applyAlignment="1">
      <alignment horizontal="center" vertical="center"/>
    </xf>
    <xf numFmtId="0" fontId="9" fillId="0" borderId="1" xfId="0" applyFont="1" applyBorder="1" applyAlignment="1">
      <alignment horizontal="center" wrapText="1"/>
    </xf>
    <xf numFmtId="0" fontId="9" fillId="0" borderId="1" xfId="0" applyFont="1" applyBorder="1" applyAlignment="1">
      <alignment horizontal="center"/>
    </xf>
    <xf numFmtId="0" fontId="10" fillId="0" borderId="0" xfId="0" applyFont="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justify" vertical="top" wrapText="1"/>
    </xf>
    <xf numFmtId="164"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10" fillId="0" borderId="1" xfId="0" applyFont="1" applyFill="1" applyBorder="1" applyAlignment="1">
      <alignment vertical="center" wrapText="1"/>
    </xf>
    <xf numFmtId="49" fontId="12" fillId="0" borderId="1" xfId="2" applyNumberFormat="1" applyFont="1" applyFill="1" applyBorder="1" applyAlignment="1">
      <alignment horizontal="justify" vertical="top"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indent="1"/>
    </xf>
    <xf numFmtId="164" fontId="8"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top" wrapText="1"/>
    </xf>
    <xf numFmtId="0" fontId="10" fillId="0" borderId="1" xfId="0" applyFont="1" applyFill="1" applyBorder="1" applyAlignment="1">
      <alignment horizontal="center" vertical="top" wrapText="1"/>
    </xf>
    <xf numFmtId="6" fontId="10" fillId="0" borderId="1" xfId="0" applyNumberFormat="1" applyFont="1" applyFill="1" applyBorder="1" applyAlignment="1">
      <alignment wrapText="1"/>
    </xf>
    <xf numFmtId="44" fontId="14" fillId="0" borderId="1" xfId="1" applyFont="1" applyFill="1" applyBorder="1" applyAlignment="1"/>
    <xf numFmtId="6" fontId="14" fillId="0" borderId="1" xfId="0" applyNumberFormat="1" applyFont="1" applyFill="1" applyBorder="1" applyAlignment="1"/>
    <xf numFmtId="0" fontId="10" fillId="0" borderId="0" xfId="0" applyFont="1" applyFill="1"/>
    <xf numFmtId="164" fontId="10" fillId="0" borderId="0" xfId="0" applyNumberFormat="1" applyFont="1"/>
    <xf numFmtId="0" fontId="13" fillId="0" borderId="1" xfId="0" applyFont="1" applyBorder="1" applyAlignment="1">
      <alignment vertical="top" wrapText="1"/>
    </xf>
    <xf numFmtId="0" fontId="6" fillId="0" borderId="0" xfId="0" applyFont="1" applyFill="1" applyAlignment="1">
      <alignment horizontal="center" vertical="center"/>
    </xf>
    <xf numFmtId="6" fontId="10" fillId="0" borderId="1" xfId="0" applyNumberFormat="1" applyFont="1" applyFill="1" applyBorder="1" applyAlignment="1">
      <alignment vertical="center" wrapText="1"/>
    </xf>
  </cellXfs>
  <cellStyles count="3">
    <cellStyle name="Moneda" xfId="1" builtinId="4"/>
    <cellStyle name="Normal" xfId="0" builtinId="0"/>
    <cellStyle name="Normal 2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tabSelected="1" topLeftCell="A49" zoomScale="130" zoomScaleNormal="130" workbookViewId="0">
      <selection activeCell="A9" sqref="A9:J58"/>
    </sheetView>
  </sheetViews>
  <sheetFormatPr baseColWidth="10" defaultRowHeight="9" x14ac:dyDescent="0.15"/>
  <cols>
    <col min="1" max="1" width="21.140625" style="41" bestFit="1" customWidth="1"/>
    <col min="2" max="2" width="13.140625" style="41" bestFit="1" customWidth="1"/>
    <col min="3" max="3" width="22.42578125" style="18" bestFit="1" customWidth="1"/>
    <col min="4" max="4" width="15" style="18" customWidth="1"/>
    <col min="5" max="5" width="16.28515625" style="18" bestFit="1" customWidth="1"/>
    <col min="6" max="6" width="117.7109375" style="18" customWidth="1"/>
    <col min="7" max="7" width="21.140625" style="18" bestFit="1" customWidth="1"/>
    <col min="8" max="8" width="16" style="18" customWidth="1"/>
    <col min="9" max="9" width="14.28515625" style="18" customWidth="1"/>
    <col min="10" max="10" width="16.85546875" style="18" customWidth="1"/>
    <col min="11" max="16384" width="11.42578125" style="18"/>
  </cols>
  <sheetData>
    <row r="1" spans="1:10" s="10" customFormat="1" x14ac:dyDescent="0.25">
      <c r="A1" s="9"/>
      <c r="E1" s="11"/>
      <c r="F1" s="12"/>
      <c r="G1" s="13"/>
    </row>
    <row r="2" spans="1:10" s="10" customFormat="1" ht="15" x14ac:dyDescent="0.25">
      <c r="A2" s="44" t="s">
        <v>77</v>
      </c>
      <c r="B2" s="44"/>
      <c r="C2" s="44"/>
      <c r="D2" s="44"/>
      <c r="E2" s="44"/>
      <c r="F2" s="44"/>
      <c r="G2" s="44"/>
      <c r="H2" s="44"/>
      <c r="I2" s="44"/>
      <c r="J2" s="44"/>
    </row>
    <row r="3" spans="1:10" s="10" customFormat="1" ht="15.75" customHeight="1" x14ac:dyDescent="0.25">
      <c r="A3" s="44" t="s">
        <v>105</v>
      </c>
      <c r="B3" s="44"/>
      <c r="C3" s="44"/>
      <c r="D3" s="44"/>
      <c r="E3" s="44"/>
      <c r="F3" s="44"/>
      <c r="G3" s="44"/>
      <c r="H3" s="44"/>
      <c r="I3" s="44"/>
      <c r="J3" s="44"/>
    </row>
    <row r="4" spans="1:10" s="10" customFormat="1" ht="86.25" customHeight="1" x14ac:dyDescent="0.25">
      <c r="A4" s="8" t="s">
        <v>78</v>
      </c>
      <c r="B4" s="8"/>
      <c r="C4" s="8"/>
      <c r="D4" s="8"/>
      <c r="E4" s="8"/>
      <c r="F4" s="8"/>
      <c r="G4" s="8"/>
      <c r="H4" s="8"/>
      <c r="I4" s="8"/>
      <c r="J4" s="8"/>
    </row>
    <row r="5" spans="1:10" s="10" customFormat="1" ht="15" x14ac:dyDescent="0.25">
      <c r="A5" s="1"/>
      <c r="B5" s="2"/>
      <c r="C5" s="2"/>
      <c r="D5" s="2"/>
      <c r="E5" s="3"/>
      <c r="F5" s="4"/>
      <c r="G5" s="2"/>
      <c r="H5" s="1"/>
      <c r="I5" s="1"/>
      <c r="J5" s="1"/>
    </row>
    <row r="6" spans="1:10" s="10" customFormat="1" ht="15" x14ac:dyDescent="0.25">
      <c r="A6" s="44" t="s">
        <v>79</v>
      </c>
      <c r="B6" s="44"/>
      <c r="C6" s="44"/>
      <c r="D6" s="44"/>
      <c r="E6" s="44"/>
      <c r="F6" s="44"/>
      <c r="G6" s="44"/>
      <c r="H6" s="44"/>
      <c r="I6" s="44"/>
      <c r="J6" s="44"/>
    </row>
    <row r="7" spans="1:10" s="9" customFormat="1" ht="12" customHeight="1" x14ac:dyDescent="0.25">
      <c r="A7" s="5"/>
      <c r="B7" s="5"/>
      <c r="C7" s="5"/>
      <c r="D7" s="5"/>
      <c r="E7" s="6"/>
      <c r="F7" s="7"/>
      <c r="G7" s="5"/>
      <c r="H7" s="5"/>
      <c r="I7" s="5"/>
      <c r="J7" s="5"/>
    </row>
    <row r="8" spans="1:10" s="10" customFormat="1" x14ac:dyDescent="0.25">
      <c r="E8" s="11"/>
      <c r="F8" s="12"/>
      <c r="G8" s="13"/>
    </row>
    <row r="9" spans="1:10" s="10" customFormat="1" ht="15" customHeight="1" x14ac:dyDescent="0.25">
      <c r="A9" s="14" t="s">
        <v>0</v>
      </c>
      <c r="B9" s="14" t="s">
        <v>1</v>
      </c>
      <c r="C9" s="14" t="s">
        <v>2</v>
      </c>
      <c r="D9" s="14" t="s">
        <v>3</v>
      </c>
      <c r="E9" s="14" t="s">
        <v>4</v>
      </c>
      <c r="F9" s="14" t="s">
        <v>5</v>
      </c>
      <c r="G9" s="14" t="s">
        <v>6</v>
      </c>
      <c r="H9" s="15"/>
      <c r="I9" s="15"/>
      <c r="J9" s="15"/>
    </row>
    <row r="10" spans="1:10" x14ac:dyDescent="0.15">
      <c r="A10" s="14"/>
      <c r="B10" s="14"/>
      <c r="C10" s="14"/>
      <c r="D10" s="14"/>
      <c r="E10" s="14"/>
      <c r="F10" s="14"/>
      <c r="G10" s="14"/>
      <c r="H10" s="16" t="s">
        <v>7</v>
      </c>
      <c r="I10" s="17" t="s">
        <v>8</v>
      </c>
      <c r="J10" s="16" t="s">
        <v>9</v>
      </c>
    </row>
    <row r="11" spans="1:10" ht="18" x14ac:dyDescent="0.15">
      <c r="A11" s="19">
        <v>1</v>
      </c>
      <c r="B11" s="19" t="s">
        <v>10</v>
      </c>
      <c r="C11" s="19" t="s">
        <v>11</v>
      </c>
      <c r="D11" s="20" t="s">
        <v>12</v>
      </c>
      <c r="E11" s="21" t="s">
        <v>13</v>
      </c>
      <c r="F11" s="22" t="s">
        <v>14</v>
      </c>
      <c r="G11" s="20">
        <v>2</v>
      </c>
      <c r="H11" s="23">
        <v>580000</v>
      </c>
      <c r="I11" s="24">
        <f t="shared" ref="I11:I29" si="0">H11*19%</f>
        <v>110200</v>
      </c>
      <c r="J11" s="24">
        <f t="shared" ref="J11:J34" si="1">(H11+I11)*G11</f>
        <v>1380400</v>
      </c>
    </row>
    <row r="12" spans="1:10" ht="18" x14ac:dyDescent="0.15">
      <c r="A12" s="19">
        <v>2</v>
      </c>
      <c r="B12" s="19" t="s">
        <v>10</v>
      </c>
      <c r="C12" s="19" t="s">
        <v>11</v>
      </c>
      <c r="D12" s="20" t="s">
        <v>12</v>
      </c>
      <c r="E12" s="21" t="s">
        <v>15</v>
      </c>
      <c r="F12" s="22" t="s">
        <v>16</v>
      </c>
      <c r="G12" s="20">
        <v>1</v>
      </c>
      <c r="H12" s="23">
        <v>22950000</v>
      </c>
      <c r="I12" s="24">
        <f t="shared" si="0"/>
        <v>4360500</v>
      </c>
      <c r="J12" s="24">
        <f t="shared" si="1"/>
        <v>27310500</v>
      </c>
    </row>
    <row r="13" spans="1:10" x14ac:dyDescent="0.15">
      <c r="A13" s="19">
        <v>3</v>
      </c>
      <c r="B13" s="19" t="s">
        <v>10</v>
      </c>
      <c r="C13" s="19" t="s">
        <v>11</v>
      </c>
      <c r="D13" s="20" t="s">
        <v>12</v>
      </c>
      <c r="E13" s="25" t="s">
        <v>17</v>
      </c>
      <c r="F13" s="22" t="s">
        <v>18</v>
      </c>
      <c r="G13" s="20">
        <v>4</v>
      </c>
      <c r="H13" s="23">
        <v>930000</v>
      </c>
      <c r="I13" s="24">
        <f t="shared" si="0"/>
        <v>176700</v>
      </c>
      <c r="J13" s="24">
        <f t="shared" si="1"/>
        <v>4426800</v>
      </c>
    </row>
    <row r="14" spans="1:10" ht="18" x14ac:dyDescent="0.15">
      <c r="A14" s="19">
        <v>4</v>
      </c>
      <c r="B14" s="19" t="s">
        <v>10</v>
      </c>
      <c r="C14" s="19" t="s">
        <v>11</v>
      </c>
      <c r="D14" s="20" t="s">
        <v>12</v>
      </c>
      <c r="E14" s="26" t="s">
        <v>19</v>
      </c>
      <c r="F14" s="27" t="s">
        <v>20</v>
      </c>
      <c r="G14" s="20">
        <v>3</v>
      </c>
      <c r="H14" s="23">
        <v>150000</v>
      </c>
      <c r="I14" s="24">
        <f t="shared" si="0"/>
        <v>28500</v>
      </c>
      <c r="J14" s="24">
        <f t="shared" si="1"/>
        <v>535500</v>
      </c>
    </row>
    <row r="15" spans="1:10" ht="27" x14ac:dyDescent="0.15">
      <c r="A15" s="19">
        <v>5</v>
      </c>
      <c r="B15" s="19" t="s">
        <v>10</v>
      </c>
      <c r="C15" s="19" t="s">
        <v>11</v>
      </c>
      <c r="D15" s="20" t="s">
        <v>12</v>
      </c>
      <c r="E15" s="26" t="s">
        <v>21</v>
      </c>
      <c r="F15" s="27" t="s">
        <v>22</v>
      </c>
      <c r="G15" s="20">
        <v>10</v>
      </c>
      <c r="H15" s="23">
        <v>670000</v>
      </c>
      <c r="I15" s="24">
        <f t="shared" si="0"/>
        <v>127300</v>
      </c>
      <c r="J15" s="24">
        <f t="shared" si="1"/>
        <v>7973000</v>
      </c>
    </row>
    <row r="16" spans="1:10" ht="27" x14ac:dyDescent="0.15">
      <c r="A16" s="19">
        <v>6</v>
      </c>
      <c r="B16" s="19" t="s">
        <v>10</v>
      </c>
      <c r="C16" s="19" t="s">
        <v>23</v>
      </c>
      <c r="D16" s="20" t="s">
        <v>12</v>
      </c>
      <c r="E16" s="26" t="s">
        <v>24</v>
      </c>
      <c r="F16" s="27" t="s">
        <v>25</v>
      </c>
      <c r="G16" s="20">
        <v>3</v>
      </c>
      <c r="H16" s="23">
        <v>592000</v>
      </c>
      <c r="I16" s="24">
        <f t="shared" si="0"/>
        <v>112480</v>
      </c>
      <c r="J16" s="24">
        <f t="shared" si="1"/>
        <v>2113440</v>
      </c>
    </row>
    <row r="17" spans="1:10" ht="98.25" customHeight="1" x14ac:dyDescent="0.15">
      <c r="A17" s="19">
        <v>7</v>
      </c>
      <c r="B17" s="19" t="s">
        <v>10</v>
      </c>
      <c r="C17" s="19" t="s">
        <v>26</v>
      </c>
      <c r="D17" s="20" t="s">
        <v>12</v>
      </c>
      <c r="E17" s="26" t="s">
        <v>27</v>
      </c>
      <c r="F17" s="27" t="s">
        <v>28</v>
      </c>
      <c r="G17" s="20">
        <v>1</v>
      </c>
      <c r="H17" s="23">
        <v>36900000</v>
      </c>
      <c r="I17" s="24">
        <f t="shared" si="0"/>
        <v>7011000</v>
      </c>
      <c r="J17" s="24">
        <f t="shared" si="1"/>
        <v>43911000</v>
      </c>
    </row>
    <row r="18" spans="1:10" ht="90" x14ac:dyDescent="0.15">
      <c r="A18" s="19">
        <v>8</v>
      </c>
      <c r="B18" s="19" t="s">
        <v>10</v>
      </c>
      <c r="C18" s="19" t="s">
        <v>26</v>
      </c>
      <c r="D18" s="20" t="s">
        <v>12</v>
      </c>
      <c r="E18" s="28" t="s">
        <v>29</v>
      </c>
      <c r="F18" s="27" t="s">
        <v>30</v>
      </c>
      <c r="G18" s="20">
        <v>1</v>
      </c>
      <c r="H18" s="23">
        <v>27000000</v>
      </c>
      <c r="I18" s="24">
        <f t="shared" si="0"/>
        <v>5130000</v>
      </c>
      <c r="J18" s="24">
        <f t="shared" si="1"/>
        <v>32130000</v>
      </c>
    </row>
    <row r="19" spans="1:10" ht="18" x14ac:dyDescent="0.15">
      <c r="A19" s="19">
        <v>9</v>
      </c>
      <c r="B19" s="19" t="s">
        <v>10</v>
      </c>
      <c r="C19" s="19" t="s">
        <v>31</v>
      </c>
      <c r="D19" s="20" t="s">
        <v>12</v>
      </c>
      <c r="E19" s="29" t="s">
        <v>32</v>
      </c>
      <c r="F19" s="22" t="s">
        <v>33</v>
      </c>
      <c r="G19" s="20">
        <v>2</v>
      </c>
      <c r="H19" s="23">
        <v>277587</v>
      </c>
      <c r="I19" s="24">
        <f t="shared" si="0"/>
        <v>52741.53</v>
      </c>
      <c r="J19" s="24">
        <f t="shared" si="1"/>
        <v>660657.06000000006</v>
      </c>
    </row>
    <row r="20" spans="1:10" ht="36" x14ac:dyDescent="0.15">
      <c r="A20" s="19">
        <v>10</v>
      </c>
      <c r="B20" s="19" t="s">
        <v>10</v>
      </c>
      <c r="C20" s="19" t="s">
        <v>31</v>
      </c>
      <c r="D20" s="20" t="s">
        <v>12</v>
      </c>
      <c r="E20" s="29" t="s">
        <v>34</v>
      </c>
      <c r="F20" s="22" t="s">
        <v>35</v>
      </c>
      <c r="G20" s="20">
        <v>3</v>
      </c>
      <c r="H20" s="23">
        <v>6420000</v>
      </c>
      <c r="I20" s="24">
        <f t="shared" si="0"/>
        <v>1219800</v>
      </c>
      <c r="J20" s="24">
        <f t="shared" si="1"/>
        <v>22919400</v>
      </c>
    </row>
    <row r="21" spans="1:10" ht="18" x14ac:dyDescent="0.15">
      <c r="A21" s="19">
        <v>11</v>
      </c>
      <c r="B21" s="19" t="s">
        <v>10</v>
      </c>
      <c r="C21" s="19" t="s">
        <v>31</v>
      </c>
      <c r="D21" s="20" t="s">
        <v>12</v>
      </c>
      <c r="E21" s="29" t="s">
        <v>36</v>
      </c>
      <c r="F21" s="22" t="s">
        <v>37</v>
      </c>
      <c r="G21" s="20">
        <v>10</v>
      </c>
      <c r="H21" s="23">
        <v>2100000</v>
      </c>
      <c r="I21" s="24">
        <f t="shared" si="0"/>
        <v>399000</v>
      </c>
      <c r="J21" s="24">
        <f t="shared" si="1"/>
        <v>24990000</v>
      </c>
    </row>
    <row r="22" spans="1:10" x14ac:dyDescent="0.15">
      <c r="A22" s="19">
        <v>12</v>
      </c>
      <c r="B22" s="19" t="s">
        <v>10</v>
      </c>
      <c r="C22" s="19" t="s">
        <v>31</v>
      </c>
      <c r="D22" s="20" t="s">
        <v>12</v>
      </c>
      <c r="E22" s="29" t="s">
        <v>38</v>
      </c>
      <c r="F22" s="22" t="s">
        <v>39</v>
      </c>
      <c r="G22" s="20">
        <v>23</v>
      </c>
      <c r="H22" s="30">
        <v>95000</v>
      </c>
      <c r="I22" s="31">
        <f t="shared" si="0"/>
        <v>18050</v>
      </c>
      <c r="J22" s="31">
        <f t="shared" si="1"/>
        <v>2600150</v>
      </c>
    </row>
    <row r="23" spans="1:10" x14ac:dyDescent="0.15">
      <c r="A23" s="19">
        <v>13</v>
      </c>
      <c r="B23" s="19" t="s">
        <v>10</v>
      </c>
      <c r="C23" s="19" t="s">
        <v>31</v>
      </c>
      <c r="D23" s="20" t="s">
        <v>12</v>
      </c>
      <c r="E23" s="29" t="s">
        <v>40</v>
      </c>
      <c r="F23" s="22" t="s">
        <v>41</v>
      </c>
      <c r="G23" s="20">
        <v>20</v>
      </c>
      <c r="H23" s="30">
        <v>25000</v>
      </c>
      <c r="I23" s="31">
        <f t="shared" si="0"/>
        <v>4750</v>
      </c>
      <c r="J23" s="31">
        <f t="shared" si="1"/>
        <v>595000</v>
      </c>
    </row>
    <row r="24" spans="1:10" ht="27" x14ac:dyDescent="0.15">
      <c r="A24" s="19">
        <v>14</v>
      </c>
      <c r="B24" s="19" t="s">
        <v>10</v>
      </c>
      <c r="C24" s="19" t="s">
        <v>31</v>
      </c>
      <c r="D24" s="20" t="s">
        <v>12</v>
      </c>
      <c r="E24" s="29" t="s">
        <v>42</v>
      </c>
      <c r="F24" s="22" t="s">
        <v>43</v>
      </c>
      <c r="G24" s="20">
        <v>15</v>
      </c>
      <c r="H24" s="30">
        <v>67500</v>
      </c>
      <c r="I24" s="31">
        <f t="shared" si="0"/>
        <v>12825</v>
      </c>
      <c r="J24" s="31">
        <f t="shared" si="1"/>
        <v>1204875</v>
      </c>
    </row>
    <row r="25" spans="1:10" x14ac:dyDescent="0.15">
      <c r="A25" s="19">
        <v>15</v>
      </c>
      <c r="B25" s="19" t="s">
        <v>10</v>
      </c>
      <c r="C25" s="19" t="s">
        <v>31</v>
      </c>
      <c r="D25" s="20" t="s">
        <v>12</v>
      </c>
      <c r="E25" s="29" t="s">
        <v>44</v>
      </c>
      <c r="F25" s="22" t="s">
        <v>45</v>
      </c>
      <c r="G25" s="20">
        <v>21</v>
      </c>
      <c r="H25" s="30">
        <v>80000</v>
      </c>
      <c r="I25" s="31">
        <f t="shared" si="0"/>
        <v>15200</v>
      </c>
      <c r="J25" s="31">
        <f t="shared" si="1"/>
        <v>1999200</v>
      </c>
    </row>
    <row r="26" spans="1:10" x14ac:dyDescent="0.15">
      <c r="A26" s="19">
        <v>16</v>
      </c>
      <c r="B26" s="19" t="s">
        <v>10</v>
      </c>
      <c r="C26" s="19" t="s">
        <v>31</v>
      </c>
      <c r="D26" s="20" t="s">
        <v>12</v>
      </c>
      <c r="E26" s="29" t="s">
        <v>46</v>
      </c>
      <c r="F26" s="22" t="s">
        <v>47</v>
      </c>
      <c r="G26" s="20">
        <v>10</v>
      </c>
      <c r="H26" s="30">
        <v>72000</v>
      </c>
      <c r="I26" s="31">
        <f t="shared" si="0"/>
        <v>13680</v>
      </c>
      <c r="J26" s="31">
        <f t="shared" si="1"/>
        <v>856800</v>
      </c>
    </row>
    <row r="27" spans="1:10" x14ac:dyDescent="0.15">
      <c r="A27" s="19">
        <v>17</v>
      </c>
      <c r="B27" s="19" t="s">
        <v>10</v>
      </c>
      <c r="C27" s="19" t="s">
        <v>31</v>
      </c>
      <c r="D27" s="20" t="s">
        <v>12</v>
      </c>
      <c r="E27" s="29" t="s">
        <v>48</v>
      </c>
      <c r="F27" s="22" t="s">
        <v>49</v>
      </c>
      <c r="G27" s="20">
        <v>25</v>
      </c>
      <c r="H27" s="23">
        <v>30000</v>
      </c>
      <c r="I27" s="24">
        <f t="shared" si="0"/>
        <v>5700</v>
      </c>
      <c r="J27" s="24">
        <f t="shared" si="1"/>
        <v>892500</v>
      </c>
    </row>
    <row r="28" spans="1:10" ht="231" customHeight="1" x14ac:dyDescent="0.15">
      <c r="A28" s="19">
        <v>18</v>
      </c>
      <c r="B28" s="19" t="s">
        <v>10</v>
      </c>
      <c r="C28" s="32" t="s">
        <v>50</v>
      </c>
      <c r="D28" s="15" t="s">
        <v>51</v>
      </c>
      <c r="E28" s="32" t="s">
        <v>52</v>
      </c>
      <c r="F28" s="43" t="s">
        <v>80</v>
      </c>
      <c r="G28" s="20">
        <v>1</v>
      </c>
      <c r="H28" s="23">
        <v>170000000</v>
      </c>
      <c r="I28" s="24">
        <f t="shared" si="0"/>
        <v>32300000</v>
      </c>
      <c r="J28" s="24">
        <f t="shared" si="1"/>
        <v>202300000</v>
      </c>
    </row>
    <row r="29" spans="1:10" ht="171" x14ac:dyDescent="0.15">
      <c r="A29" s="19">
        <v>19</v>
      </c>
      <c r="B29" s="19" t="s">
        <v>10</v>
      </c>
      <c r="C29" s="19" t="s">
        <v>53</v>
      </c>
      <c r="D29" s="20" t="s">
        <v>12</v>
      </c>
      <c r="E29" s="19" t="s">
        <v>54</v>
      </c>
      <c r="F29" s="34" t="s">
        <v>76</v>
      </c>
      <c r="G29" s="20">
        <v>1</v>
      </c>
      <c r="H29" s="23">
        <v>14375000</v>
      </c>
      <c r="I29" s="24">
        <f t="shared" si="0"/>
        <v>2731250</v>
      </c>
      <c r="J29" s="24">
        <f t="shared" si="1"/>
        <v>17106250</v>
      </c>
    </row>
    <row r="30" spans="1:10" ht="27" x14ac:dyDescent="0.15">
      <c r="A30" s="19">
        <v>20</v>
      </c>
      <c r="B30" s="19" t="s">
        <v>10</v>
      </c>
      <c r="C30" s="19" t="s">
        <v>55</v>
      </c>
      <c r="D30" s="19" t="s">
        <v>56</v>
      </c>
      <c r="E30" s="19" t="s">
        <v>57</v>
      </c>
      <c r="F30" s="22" t="s">
        <v>58</v>
      </c>
      <c r="G30" s="20">
        <v>3</v>
      </c>
      <c r="H30" s="23">
        <v>15213445</v>
      </c>
      <c r="I30" s="24">
        <f>H30*19%</f>
        <v>2890554.55</v>
      </c>
      <c r="J30" s="24">
        <f t="shared" si="1"/>
        <v>54311998.650000006</v>
      </c>
    </row>
    <row r="31" spans="1:10" ht="27" x14ac:dyDescent="0.15">
      <c r="A31" s="19">
        <v>21</v>
      </c>
      <c r="B31" s="19" t="s">
        <v>10</v>
      </c>
      <c r="C31" s="19" t="s">
        <v>55</v>
      </c>
      <c r="D31" s="19" t="s">
        <v>56</v>
      </c>
      <c r="E31" s="19" t="s">
        <v>59</v>
      </c>
      <c r="F31" s="22" t="s">
        <v>60</v>
      </c>
      <c r="G31" s="20">
        <v>3</v>
      </c>
      <c r="H31" s="23">
        <v>3800000</v>
      </c>
      <c r="I31" s="24">
        <f t="shared" ref="I31:I33" si="2">H31*19%</f>
        <v>722000</v>
      </c>
      <c r="J31" s="24">
        <f t="shared" si="1"/>
        <v>13566000</v>
      </c>
    </row>
    <row r="32" spans="1:10" ht="72" x14ac:dyDescent="0.15">
      <c r="A32" s="19">
        <v>22</v>
      </c>
      <c r="B32" s="19" t="s">
        <v>10</v>
      </c>
      <c r="C32" s="19" t="s">
        <v>61</v>
      </c>
      <c r="D32" s="19" t="s">
        <v>56</v>
      </c>
      <c r="E32" s="19" t="s">
        <v>62</v>
      </c>
      <c r="F32" s="33" t="s">
        <v>63</v>
      </c>
      <c r="G32" s="20">
        <v>1</v>
      </c>
      <c r="H32" s="23">
        <v>22384016</v>
      </c>
      <c r="I32" s="24">
        <f t="shared" si="2"/>
        <v>4252963.04</v>
      </c>
      <c r="J32" s="24">
        <f t="shared" si="1"/>
        <v>26636979.039999999</v>
      </c>
    </row>
    <row r="33" spans="1:10" ht="36" x14ac:dyDescent="0.15">
      <c r="A33" s="19">
        <v>23</v>
      </c>
      <c r="B33" s="19" t="s">
        <v>64</v>
      </c>
      <c r="C33" s="19" t="s">
        <v>65</v>
      </c>
      <c r="D33" s="19" t="s">
        <v>66</v>
      </c>
      <c r="E33" s="19" t="s">
        <v>67</v>
      </c>
      <c r="F33" s="34" t="s">
        <v>74</v>
      </c>
      <c r="G33" s="20">
        <v>4</v>
      </c>
      <c r="H33" s="23">
        <v>1535981</v>
      </c>
      <c r="I33" s="24">
        <f t="shared" si="2"/>
        <v>291836.39</v>
      </c>
      <c r="J33" s="24">
        <f t="shared" si="1"/>
        <v>7311269.5600000005</v>
      </c>
    </row>
    <row r="34" spans="1:10" ht="98.25" customHeight="1" x14ac:dyDescent="0.15">
      <c r="A34" s="19">
        <v>24</v>
      </c>
      <c r="B34" s="19" t="s">
        <v>64</v>
      </c>
      <c r="C34" s="19" t="s">
        <v>65</v>
      </c>
      <c r="D34" s="19" t="s">
        <v>66</v>
      </c>
      <c r="E34" s="19" t="s">
        <v>68</v>
      </c>
      <c r="F34" s="34" t="s">
        <v>75</v>
      </c>
      <c r="G34" s="20">
        <v>2</v>
      </c>
      <c r="H34" s="23">
        <v>4461404</v>
      </c>
      <c r="I34" s="24">
        <f>H34*19%</f>
        <v>847666.76</v>
      </c>
      <c r="J34" s="24">
        <f t="shared" si="1"/>
        <v>10618141.52</v>
      </c>
    </row>
    <row r="35" spans="1:10" ht="18" x14ac:dyDescent="0.15">
      <c r="A35" s="35">
        <f>+A34+1</f>
        <v>25</v>
      </c>
      <c r="B35" s="35" t="s">
        <v>69</v>
      </c>
      <c r="C35" s="35" t="s">
        <v>70</v>
      </c>
      <c r="D35" s="35" t="s">
        <v>71</v>
      </c>
      <c r="E35" s="35" t="s">
        <v>70</v>
      </c>
      <c r="F35" s="36" t="s">
        <v>81</v>
      </c>
      <c r="G35" s="20">
        <v>1</v>
      </c>
      <c r="H35" s="45">
        <v>112605042.02</v>
      </c>
      <c r="I35" s="45">
        <f>+H35*19%</f>
        <v>21394957.983799998</v>
      </c>
      <c r="J35" s="45">
        <f>+H35+I35</f>
        <v>134000000.00379999</v>
      </c>
    </row>
    <row r="36" spans="1:10" ht="45" x14ac:dyDescent="0.15">
      <c r="A36" s="35"/>
      <c r="B36" s="35"/>
      <c r="C36" s="35"/>
      <c r="D36" s="35"/>
      <c r="E36" s="35"/>
      <c r="F36" s="36" t="s">
        <v>82</v>
      </c>
      <c r="G36" s="20">
        <v>1</v>
      </c>
      <c r="H36" s="45"/>
      <c r="I36" s="45"/>
      <c r="J36" s="45"/>
    </row>
    <row r="37" spans="1:10" ht="18" x14ac:dyDescent="0.15">
      <c r="A37" s="35"/>
      <c r="B37" s="35"/>
      <c r="C37" s="35"/>
      <c r="D37" s="35"/>
      <c r="E37" s="35"/>
      <c r="F37" s="36" t="s">
        <v>83</v>
      </c>
      <c r="G37" s="20">
        <v>1</v>
      </c>
      <c r="H37" s="45"/>
      <c r="I37" s="45"/>
      <c r="J37" s="45"/>
    </row>
    <row r="38" spans="1:10" ht="18" x14ac:dyDescent="0.15">
      <c r="A38" s="35"/>
      <c r="B38" s="35"/>
      <c r="C38" s="35"/>
      <c r="D38" s="35"/>
      <c r="E38" s="35"/>
      <c r="F38" s="36" t="s">
        <v>84</v>
      </c>
      <c r="G38" s="20">
        <v>1</v>
      </c>
      <c r="H38" s="45"/>
      <c r="I38" s="45"/>
      <c r="J38" s="45"/>
    </row>
    <row r="39" spans="1:10" ht="18" x14ac:dyDescent="0.15">
      <c r="A39" s="35"/>
      <c r="B39" s="35"/>
      <c r="C39" s="35"/>
      <c r="D39" s="35"/>
      <c r="E39" s="35"/>
      <c r="F39" s="36" t="s">
        <v>85</v>
      </c>
      <c r="G39" s="20">
        <v>1</v>
      </c>
      <c r="H39" s="45"/>
      <c r="I39" s="45"/>
      <c r="J39" s="45"/>
    </row>
    <row r="40" spans="1:10" ht="18" x14ac:dyDescent="0.15">
      <c r="A40" s="35"/>
      <c r="B40" s="35"/>
      <c r="C40" s="35"/>
      <c r="D40" s="35"/>
      <c r="E40" s="35"/>
      <c r="F40" s="36" t="s">
        <v>86</v>
      </c>
      <c r="G40" s="20">
        <v>1</v>
      </c>
      <c r="H40" s="45"/>
      <c r="I40" s="45"/>
      <c r="J40" s="45"/>
    </row>
    <row r="41" spans="1:10" x14ac:dyDescent="0.15">
      <c r="A41" s="35"/>
      <c r="B41" s="35"/>
      <c r="C41" s="35"/>
      <c r="D41" s="35"/>
      <c r="E41" s="35"/>
      <c r="F41" s="36" t="s">
        <v>87</v>
      </c>
      <c r="G41" s="20">
        <v>1</v>
      </c>
      <c r="H41" s="45"/>
      <c r="I41" s="45"/>
      <c r="J41" s="45"/>
    </row>
    <row r="42" spans="1:10" x14ac:dyDescent="0.15">
      <c r="A42" s="35"/>
      <c r="B42" s="35"/>
      <c r="C42" s="35"/>
      <c r="D42" s="35"/>
      <c r="E42" s="35"/>
      <c r="F42" s="36" t="s">
        <v>88</v>
      </c>
      <c r="G42" s="20">
        <v>1</v>
      </c>
      <c r="H42" s="45"/>
      <c r="I42" s="45"/>
      <c r="J42" s="45"/>
    </row>
    <row r="43" spans="1:10" x14ac:dyDescent="0.15">
      <c r="A43" s="35"/>
      <c r="B43" s="35"/>
      <c r="C43" s="35"/>
      <c r="D43" s="35"/>
      <c r="E43" s="35"/>
      <c r="F43" s="36" t="s">
        <v>89</v>
      </c>
      <c r="G43" s="20">
        <v>1</v>
      </c>
      <c r="H43" s="45"/>
      <c r="I43" s="45"/>
      <c r="J43" s="45"/>
    </row>
    <row r="44" spans="1:10" ht="45" x14ac:dyDescent="0.15">
      <c r="A44" s="35"/>
      <c r="B44" s="35"/>
      <c r="C44" s="35"/>
      <c r="D44" s="35"/>
      <c r="E44" s="35"/>
      <c r="F44" s="36" t="s">
        <v>90</v>
      </c>
      <c r="G44" s="20">
        <v>1</v>
      </c>
      <c r="H44" s="45"/>
      <c r="I44" s="45"/>
      <c r="J44" s="45"/>
    </row>
    <row r="45" spans="1:10" ht="18" x14ac:dyDescent="0.15">
      <c r="A45" s="35"/>
      <c r="B45" s="35"/>
      <c r="C45" s="35"/>
      <c r="D45" s="35"/>
      <c r="E45" s="35"/>
      <c r="F45" s="36" t="s">
        <v>91</v>
      </c>
      <c r="G45" s="20">
        <v>1</v>
      </c>
      <c r="H45" s="45"/>
      <c r="I45" s="45"/>
      <c r="J45" s="45"/>
    </row>
    <row r="46" spans="1:10" x14ac:dyDescent="0.15">
      <c r="A46" s="35"/>
      <c r="B46" s="35"/>
      <c r="C46" s="35"/>
      <c r="D46" s="35"/>
      <c r="E46" s="35"/>
      <c r="F46" s="36" t="s">
        <v>92</v>
      </c>
      <c r="G46" s="20">
        <v>1</v>
      </c>
      <c r="H46" s="45"/>
      <c r="I46" s="45"/>
      <c r="J46" s="45"/>
    </row>
    <row r="47" spans="1:10" ht="18" x14ac:dyDescent="0.15">
      <c r="A47" s="35"/>
      <c r="B47" s="35"/>
      <c r="C47" s="35"/>
      <c r="D47" s="35"/>
      <c r="E47" s="35"/>
      <c r="F47" s="36" t="s">
        <v>93</v>
      </c>
      <c r="G47" s="20">
        <v>1</v>
      </c>
      <c r="H47" s="45"/>
      <c r="I47" s="45"/>
      <c r="J47" s="45"/>
    </row>
    <row r="48" spans="1:10" ht="27" x14ac:dyDescent="0.15">
      <c r="A48" s="35"/>
      <c r="B48" s="35"/>
      <c r="C48" s="35"/>
      <c r="D48" s="35"/>
      <c r="E48" s="35"/>
      <c r="F48" s="36" t="s">
        <v>94</v>
      </c>
      <c r="G48" s="20">
        <v>1</v>
      </c>
      <c r="H48" s="45"/>
      <c r="I48" s="45"/>
      <c r="J48" s="45"/>
    </row>
    <row r="49" spans="1:10" ht="18" x14ac:dyDescent="0.15">
      <c r="A49" s="35"/>
      <c r="B49" s="35"/>
      <c r="C49" s="35"/>
      <c r="D49" s="35"/>
      <c r="E49" s="35"/>
      <c r="F49" s="36" t="s">
        <v>95</v>
      </c>
      <c r="G49" s="20">
        <v>1</v>
      </c>
      <c r="H49" s="45"/>
      <c r="I49" s="45"/>
      <c r="J49" s="45"/>
    </row>
    <row r="50" spans="1:10" x14ac:dyDescent="0.15">
      <c r="A50" s="35"/>
      <c r="B50" s="35"/>
      <c r="C50" s="35"/>
      <c r="D50" s="35"/>
      <c r="E50" s="35"/>
      <c r="F50" s="36" t="s">
        <v>96</v>
      </c>
      <c r="G50" s="20">
        <v>1</v>
      </c>
      <c r="H50" s="45"/>
      <c r="I50" s="45"/>
      <c r="J50" s="45"/>
    </row>
    <row r="51" spans="1:10" ht="18" x14ac:dyDescent="0.15">
      <c r="A51" s="35"/>
      <c r="B51" s="35"/>
      <c r="C51" s="35"/>
      <c r="D51" s="35"/>
      <c r="E51" s="35"/>
      <c r="F51" s="36" t="s">
        <v>97</v>
      </c>
      <c r="G51" s="20">
        <v>1</v>
      </c>
      <c r="H51" s="45"/>
      <c r="I51" s="45"/>
      <c r="J51" s="45"/>
    </row>
    <row r="52" spans="1:10" ht="36" x14ac:dyDescent="0.15">
      <c r="A52" s="35"/>
      <c r="B52" s="35"/>
      <c r="C52" s="35"/>
      <c r="D52" s="35"/>
      <c r="E52" s="35"/>
      <c r="F52" s="36" t="s">
        <v>98</v>
      </c>
      <c r="G52" s="20">
        <v>1</v>
      </c>
      <c r="H52" s="45"/>
      <c r="I52" s="45"/>
      <c r="J52" s="45"/>
    </row>
    <row r="53" spans="1:10" x14ac:dyDescent="0.15">
      <c r="A53" s="35"/>
      <c r="B53" s="35"/>
      <c r="C53" s="35"/>
      <c r="D53" s="35"/>
      <c r="E53" s="35"/>
      <c r="F53" s="36" t="s">
        <v>99</v>
      </c>
      <c r="G53" s="20">
        <v>1</v>
      </c>
      <c r="H53" s="45"/>
      <c r="I53" s="45"/>
      <c r="J53" s="45"/>
    </row>
    <row r="54" spans="1:10" x14ac:dyDescent="0.15">
      <c r="A54" s="35"/>
      <c r="B54" s="35"/>
      <c r="C54" s="35"/>
      <c r="D54" s="35"/>
      <c r="E54" s="35"/>
      <c r="F54" s="36" t="s">
        <v>100</v>
      </c>
      <c r="G54" s="37">
        <v>1</v>
      </c>
      <c r="H54" s="45"/>
      <c r="I54" s="45"/>
      <c r="J54" s="45"/>
    </row>
    <row r="55" spans="1:10" ht="90" x14ac:dyDescent="0.15">
      <c r="A55" s="35">
        <f>+A35+1</f>
        <v>26</v>
      </c>
      <c r="B55" s="35" t="s">
        <v>72</v>
      </c>
      <c r="C55" s="35" t="s">
        <v>72</v>
      </c>
      <c r="D55" s="35" t="s">
        <v>72</v>
      </c>
      <c r="E55" s="35" t="s">
        <v>73</v>
      </c>
      <c r="F55" s="36" t="s">
        <v>101</v>
      </c>
      <c r="G55" s="37">
        <v>1</v>
      </c>
      <c r="H55" s="38">
        <v>388235294.11764705</v>
      </c>
      <c r="I55" s="39">
        <f>+H55*19%</f>
        <v>73764705.882352933</v>
      </c>
      <c r="J55" s="40">
        <f>+I55+H55</f>
        <v>462000000</v>
      </c>
    </row>
    <row r="56" spans="1:10" ht="45" x14ac:dyDescent="0.15">
      <c r="A56" s="35"/>
      <c r="B56" s="35"/>
      <c r="C56" s="35"/>
      <c r="D56" s="35"/>
      <c r="E56" s="35"/>
      <c r="F56" s="36" t="s">
        <v>102</v>
      </c>
      <c r="G56" s="37">
        <v>1</v>
      </c>
      <c r="H56" s="38">
        <v>5789915.9663865548</v>
      </c>
      <c r="I56" s="39">
        <f t="shared" ref="I56:I58" si="3">+H56*19%</f>
        <v>1100084.0336134455</v>
      </c>
      <c r="J56" s="40">
        <f t="shared" ref="J56:J58" si="4">+I56+H56</f>
        <v>6890000</v>
      </c>
    </row>
    <row r="57" spans="1:10" ht="72" x14ac:dyDescent="0.15">
      <c r="A57" s="35"/>
      <c r="B57" s="35"/>
      <c r="C57" s="35"/>
      <c r="D57" s="35"/>
      <c r="E57" s="35"/>
      <c r="F57" s="36" t="s">
        <v>103</v>
      </c>
      <c r="G57" s="37">
        <v>1</v>
      </c>
      <c r="H57" s="38">
        <v>13526000</v>
      </c>
      <c r="I57" s="39">
        <f t="shared" si="3"/>
        <v>2569940</v>
      </c>
      <c r="J57" s="40">
        <f t="shared" si="4"/>
        <v>16095940</v>
      </c>
    </row>
    <row r="58" spans="1:10" ht="27" x14ac:dyDescent="0.15">
      <c r="A58" s="35"/>
      <c r="B58" s="35"/>
      <c r="C58" s="35"/>
      <c r="D58" s="35"/>
      <c r="E58" s="35"/>
      <c r="F58" s="36" t="s">
        <v>104</v>
      </c>
      <c r="G58" s="37">
        <v>1</v>
      </c>
      <c r="H58" s="38">
        <v>12616857.142857144</v>
      </c>
      <c r="I58" s="39">
        <f t="shared" si="3"/>
        <v>2397202.8571428573</v>
      </c>
      <c r="J58" s="40">
        <f t="shared" si="4"/>
        <v>15014060</v>
      </c>
    </row>
    <row r="59" spans="1:10" x14ac:dyDescent="0.15">
      <c r="J59" s="42"/>
    </row>
  </sheetData>
  <protectedRanges>
    <protectedRange password="F16F" sqref="E13" name="Rango1_3_2_3"/>
  </protectedRanges>
  <mergeCells count="24">
    <mergeCell ref="F9:F10"/>
    <mergeCell ref="G9:G10"/>
    <mergeCell ref="A9:A10"/>
    <mergeCell ref="B9:B10"/>
    <mergeCell ref="C9:C10"/>
    <mergeCell ref="D9:D10"/>
    <mergeCell ref="E9:E10"/>
    <mergeCell ref="A2:J2"/>
    <mergeCell ref="A3:J3"/>
    <mergeCell ref="A4:J4"/>
    <mergeCell ref="A6:J6"/>
    <mergeCell ref="J35:J54"/>
    <mergeCell ref="B35:B54"/>
    <mergeCell ref="C35:C54"/>
    <mergeCell ref="D35:D54"/>
    <mergeCell ref="E35:E54"/>
    <mergeCell ref="A35:A54"/>
    <mergeCell ref="A55:A58"/>
    <mergeCell ref="H35:H54"/>
    <mergeCell ref="I35:I54"/>
    <mergeCell ref="B55:B58"/>
    <mergeCell ref="C55:C58"/>
    <mergeCell ref="D55:D58"/>
    <mergeCell ref="E55:E5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dcterms:created xsi:type="dcterms:W3CDTF">2018-06-13T17:21:53Z</dcterms:created>
  <dcterms:modified xsi:type="dcterms:W3CDTF">2018-07-10T23:07:41Z</dcterms:modified>
</cp:coreProperties>
</file>