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Documentos Proyectos UD\Proyecto Auditoria IDEXUD\Cronograma\"/>
    </mc:Choice>
  </mc:AlternateContent>
  <xr:revisionPtr revIDLastSave="0" documentId="8_{D8BBF48D-56A1-4F8F-9A32-A21EF06BA793}" xr6:coauthVersionLast="47" xr6:coauthVersionMax="47" xr10:uidLastSave="{00000000-0000-0000-0000-000000000000}"/>
  <bookViews>
    <workbookView xWindow="-120" yWindow="-120" windowWidth="21840" windowHeight="13140" tabRatio="173" firstSheet="1" activeTab="1" xr2:uid="{00000000-000D-0000-FFFF-FFFF00000000}"/>
  </bookViews>
  <sheets>
    <sheet name="Table 1" sheetId="1" state="hidden" r:id="rId1"/>
    <sheet name="semanal" sheetId="4" r:id="rId2"/>
    <sheet name="Hoja2" sheetId="5" state="hidden" r:id="rId3"/>
    <sheet name="versión 2" sheetId="2" state="hidden" r:id="rId4"/>
  </sheets>
  <definedNames>
    <definedName name="_xlnm.Print_Area" localSheetId="1">semanal!$B$14:$AP$37</definedName>
    <definedName name="_xlnm.Print_Titles" localSheetId="1">semanal!$14:$16</definedName>
  </definedNames>
  <calcPr calcId="191029"/>
</workbook>
</file>

<file path=xl/calcChain.xml><?xml version="1.0" encoding="utf-8"?>
<calcChain xmlns="http://schemas.openxmlformats.org/spreadsheetml/2006/main">
  <c r="D61" i="4" l="1"/>
  <c r="S41" i="4" l="1"/>
  <c r="D60" i="4" l="1"/>
  <c r="D59" i="4" l="1"/>
  <c r="D58" i="4"/>
  <c r="AQ41" i="4" l="1"/>
  <c r="AK41" i="4"/>
  <c r="AE41" i="4"/>
  <c r="Y41" i="4"/>
  <c r="L41" i="4"/>
  <c r="D51" i="4" s="1"/>
  <c r="F41" i="4"/>
  <c r="D50" i="4" s="1"/>
  <c r="M40" i="4"/>
  <c r="T40" i="4" s="1"/>
  <c r="M39" i="4"/>
  <c r="M38" i="4"/>
  <c r="G40" i="4"/>
  <c r="G39" i="4"/>
  <c r="G38" i="4"/>
  <c r="G17" i="4"/>
  <c r="M17" i="4" s="1"/>
  <c r="G37" i="4"/>
  <c r="G36" i="4"/>
  <c r="G35" i="4"/>
  <c r="G34" i="4"/>
  <c r="G33" i="4"/>
  <c r="G32" i="4"/>
  <c r="G31" i="4"/>
  <c r="G30" i="4"/>
  <c r="G29" i="4"/>
  <c r="T17" i="4" l="1"/>
  <c r="T38" i="4"/>
  <c r="Z38" i="4" s="1"/>
  <c r="AF38" i="4" s="1"/>
  <c r="AL38" i="4" s="1"/>
  <c r="AR38" i="4" s="1"/>
  <c r="T39" i="4"/>
  <c r="Z39" i="4" s="1"/>
  <c r="AF39" i="4" s="1"/>
  <c r="AL39" i="4" s="1"/>
  <c r="AR39" i="4" s="1"/>
  <c r="Z40" i="4"/>
  <c r="AF40" i="4" s="1"/>
  <c r="AL40" i="4" s="1"/>
  <c r="AR40" i="4" s="1"/>
  <c r="G41" i="4"/>
  <c r="D57" i="4"/>
  <c r="Z17" i="4" l="1"/>
  <c r="AF17" i="4" s="1"/>
  <c r="AL17" i="4" s="1"/>
  <c r="AR17" i="4" s="1"/>
  <c r="D56" i="4"/>
  <c r="D55" i="4"/>
  <c r="D54" i="4"/>
  <c r="D53" i="4"/>
  <c r="M37" i="4"/>
  <c r="M36" i="4"/>
  <c r="M35" i="4"/>
  <c r="M34" i="4"/>
  <c r="M33" i="4"/>
  <c r="M32" i="4"/>
  <c r="M31" i="4"/>
  <c r="M30" i="4"/>
  <c r="M29" i="4"/>
  <c r="M18" i="4"/>
  <c r="M41" i="4" l="1"/>
  <c r="T18" i="4"/>
  <c r="T30" i="4"/>
  <c r="Z30" i="4" s="1"/>
  <c r="AF30" i="4" s="1"/>
  <c r="AL30" i="4" s="1"/>
  <c r="AR30" i="4" s="1"/>
  <c r="T32" i="4"/>
  <c r="Z32" i="4" s="1"/>
  <c r="AF32" i="4" s="1"/>
  <c r="AL32" i="4" s="1"/>
  <c r="AR32" i="4" s="1"/>
  <c r="T34" i="4"/>
  <c r="Z34" i="4" s="1"/>
  <c r="AF34" i="4" s="1"/>
  <c r="AL34" i="4" s="1"/>
  <c r="AR34" i="4" s="1"/>
  <c r="T36" i="4"/>
  <c r="Z36" i="4" s="1"/>
  <c r="AF36" i="4" s="1"/>
  <c r="AL36" i="4" s="1"/>
  <c r="AR36" i="4" s="1"/>
  <c r="T29" i="4"/>
  <c r="Z29" i="4" s="1"/>
  <c r="AF29" i="4" s="1"/>
  <c r="AL29" i="4" s="1"/>
  <c r="AR29" i="4" s="1"/>
  <c r="T31" i="4"/>
  <c r="Z31" i="4" s="1"/>
  <c r="AF31" i="4" s="1"/>
  <c r="AL31" i="4" s="1"/>
  <c r="AR31" i="4" s="1"/>
  <c r="T33" i="4"/>
  <c r="Z33" i="4" s="1"/>
  <c r="AF33" i="4" s="1"/>
  <c r="AL33" i="4" s="1"/>
  <c r="AR33" i="4" s="1"/>
  <c r="T35" i="4"/>
  <c r="Z35" i="4" s="1"/>
  <c r="AF35" i="4" s="1"/>
  <c r="AL35" i="4" s="1"/>
  <c r="AR35" i="4" s="1"/>
  <c r="T37" i="4"/>
  <c r="Z37" i="4" s="1"/>
  <c r="AF37" i="4" s="1"/>
  <c r="AL37" i="4" s="1"/>
  <c r="AR37" i="4" s="1"/>
  <c r="T41" i="4" l="1"/>
  <c r="Z18" i="4"/>
  <c r="D52" i="4"/>
  <c r="AF18" i="4" l="1"/>
  <c r="Z41" i="4"/>
  <c r="C78" i="4"/>
  <c r="D82" i="4" s="1"/>
  <c r="D87" i="4" s="1"/>
  <c r="AL18" i="4" l="1"/>
  <c r="AF41" i="4"/>
  <c r="C82" i="4"/>
  <c r="D83" i="4" s="1"/>
  <c r="AR18" i="4" l="1"/>
  <c r="AL41" i="4"/>
  <c r="AR41" i="4" l="1"/>
  <c r="C88" i="4" l="1"/>
  <c r="D88" i="4" s="1"/>
  <c r="D62" i="4" l="1"/>
</calcChain>
</file>

<file path=xl/sharedStrings.xml><?xml version="1.0" encoding="utf-8"?>
<sst xmlns="http://schemas.openxmlformats.org/spreadsheetml/2006/main" count="173" uniqueCount="121">
  <si>
    <t xml:space="preserve">MARZO </t>
  </si>
  <si>
    <t>ABRIL</t>
  </si>
  <si>
    <t>MAYO</t>
  </si>
  <si>
    <t>JUNIO</t>
  </si>
  <si>
    <t>JULIO</t>
  </si>
  <si>
    <t>CRONOGRAMA DE ACTIVIDADES PROPUESTO - AUDITORIA INTEGRAL IDEXUD</t>
  </si>
  <si>
    <t>Identificar los convenios que requieran revisiones a futuro de acuerdo con las condiciones bajo las cuales fueron firmados por el IDEXUD</t>
  </si>
  <si>
    <t>1. Informe parcial revisión financiera y juridica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</si>
  <si>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Producto de la auditoria integral emitir un informe con las oportunidades de mejora que pueda tener el IDEXUD tanto administrativa como financieramente.</t>
  </si>
  <si>
    <t xml:space="preserve">Comprobar si el recaudo de los ingresos y la aplicación de los recursos en el marco de la ejecución de los contratos o convenio suscritos por el instituto se han llevado a cabo de acuerdo con los terminos establecidos en los mismos </t>
  </si>
  <si>
    <t>Efectuar un analisis de sotenibilidad financiera (punto de equilibrio)</t>
  </si>
  <si>
    <t>Verificar los giros que por beneficio institucional deben realizarse a la universidad entre enero 2012 y diciembre 2018</t>
  </si>
  <si>
    <t>Analizar el cumplimiento de las disposiciones normativas que rigen la celebracion de contratos y convenios</t>
  </si>
  <si>
    <t>Formular una propuesta de reorganización normativa, administrativa financiera del IDEXUD que permita a la alta direccion la toma de desiciones para su adecuado funiconamiento administrativo y financiero</t>
  </si>
  <si>
    <t>1. Informe parcial revisión financiera y juridica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asi como los giros del beneficio institucional correspondiente a los años 2012 a 2015</t>
  </si>
  <si>
    <t>1. Propuesta de reorganización y mejoramiento del IDEXUD desde los puntos de vista normativo, organizacional, adiministrativo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</si>
  <si>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Efectuaremos revisiones basados en los registros contables verificando el cumplimiento de la reglamentación de ordenes de compra y contratos de prestación de servicios con terceros.</t>
  </si>
  <si>
    <t>ENERO</t>
  </si>
  <si>
    <t>FEBRERO</t>
  </si>
  <si>
    <t>Realizar auditoria administrativa, financiera y juridica a los convenios y contratos firmados por IDEXUD</t>
  </si>
  <si>
    <t>Realizaremos analisis de sostenibilidad teniendo en cuenta las cifras contables al cierre del año 2018</t>
  </si>
  <si>
    <t>Entendimiento general de las operaciones</t>
  </si>
  <si>
    <t>Análisis de la información suministrada para el desarrollo de cada una de las auditorías.</t>
  </si>
  <si>
    <t>Dentro de nuestra etapa de auditoría financiera, efectuaremos revisiones a las cifras contables, aplicando procedimientos analíticos sustantivos utilizando información interna y externa suministrada por IDEXUD</t>
  </si>
  <si>
    <t xml:space="preserve">Analizar lo contratos de prestación de servicios u órdenes de compra suscritos en el desarrollo de los convenios, especialmente los estipulados en el acuerdo 004 de 2013 y demas normas relacionadas </t>
  </si>
  <si>
    <t>Establecer cuales de los 545 convenios por su condicion financiera, tecnica y administrativa, requieren una auditoria técnica a futuro</t>
  </si>
  <si>
    <t>Entendimiento del ambiente de control interno de IDEXUD</t>
  </si>
  <si>
    <t>ACTIVIDAD</t>
  </si>
  <si>
    <t>DESCRIPCION</t>
  </si>
  <si>
    <t>Dentro del desarrollo de nuestra auditoría jurídica, realizaremos la verificación del cumplimiento de la normatividad aplicable a convenios y contratos suscritos y al cumplimiento de el manual de contrataciòn y polizas derivadas, en adición a lo anterior, se verificará que las obligaciones contractuales contenidas en cada uno de los convenios se hayan ejecutado de conformidad a lo establecido en las obligaciones generales y especificas dentro del instrumneto jurídico, es decir dentro del convenio.</t>
  </si>
  <si>
    <t>Auditoria de control interno</t>
  </si>
  <si>
    <t>Auditoria financiera</t>
  </si>
  <si>
    <t>Definición del ambiente de control y valoración de riesgos</t>
  </si>
  <si>
    <t>Sistemas de información y comunicación</t>
  </si>
  <si>
    <t xml:space="preserve">Auditoria de cumplimiento de leyes y regulaciones </t>
  </si>
  <si>
    <t>Auditoria de gestión</t>
  </si>
  <si>
    <t>CRONOGRAMA DE ACTIVIDADES PROPUESTAS - AUDITORIA INTEGRAL IDEXUD</t>
  </si>
  <si>
    <t>Revisión financiera y jurídica a los convenios y contratos correspondientes a los años 2012 a 2015</t>
  </si>
  <si>
    <t>Análisis del objeto del convenio, cumplimiento del mismo y utilización de los recursos.</t>
  </si>
  <si>
    <t>Revisión financiera y jurídica a los convenios y contratos correspondientes a los años 2016 a 2018</t>
  </si>
  <si>
    <t>1. Informe parcial revisión financiera y jurídica de convenios y contratos correspondientes a los años 2012 a 2015.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2012 a 2015</t>
  </si>
  <si>
    <t>1. Informe parcial revisión financiera y jurídica de convenios y contratos correspondientes a los años 2016 a 2018.                                                                                                                                                                                    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</si>
  <si>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                                                                                                                                                                          2. Informe de sostenibilidad financiera                                                                                                                                                                     3. Estructura de costos y punto de equilibrio del IDEXUD</t>
  </si>
  <si>
    <t>Procedimientos de control, supervisión y seguimientos de controles</t>
  </si>
  <si>
    <t>Verificación del cumplimiento por parte de la compañía de las leyes y regulaciones comerciales y de contratación aplicables.</t>
  </si>
  <si>
    <t>- Entendimiento de las operaciones de la entidad                          - Aplicación de los procedimientos sustantivos, sobre los registros contables de la compañía por el periodo comprendido entre los años 2012 a 2018                                         - Determinación de los principales riesgos para el enfoque de la auditoria</t>
  </si>
  <si>
    <t>- Evaluar la eficacia de la gestión enfocada al cumplimiento de los objetivos para los cuales fue creado el IDEXUD                           - Realizar la verificación a los giros por beneficio institucional realizados a la Universidad Distrital Francisco Jose de Caldas</t>
  </si>
  <si>
    <t>MARZO</t>
  </si>
  <si>
    <t>ACTIVIDADES</t>
  </si>
  <si>
    <t>Definición del ambiente de control y valoración de riesgos a traves de entrevistas con el personal clave de la entidad</t>
  </si>
  <si>
    <t>Gestión de la Dirección (entrevista con el responsable del proceso)</t>
  </si>
  <si>
    <t>Gestión de Servicios (entrevista con el responsable del proceso)</t>
  </si>
  <si>
    <t>Gestión de Responsabilidad Social Universitaria y Planeación Estratégica (entrevista con el responsable del proceso)</t>
  </si>
  <si>
    <t>Gestión de Licitaciones e Invitación Directa (entrevista con el responsable del proceso)</t>
  </si>
  <si>
    <t>Gestión Administrativa (entrevista con el responsable del proceso)</t>
  </si>
  <si>
    <t>Gestión y Desarrollo del Talento Humano (entrevista con el responsable del proceso)</t>
  </si>
  <si>
    <t>Gestión de los Sistemas de Información y las Telecomunicaciones (entrevista con el responsable del proceso)</t>
  </si>
  <si>
    <t>Gestión Legal (entrevista con el responsable del proceso)</t>
  </si>
  <si>
    <t>Comunicaciones (entrevista con el responsable del proceso)</t>
  </si>
  <si>
    <t>Gestión de la Calidad (entrevista con el responsable del proceso)</t>
  </si>
  <si>
    <t>Gestión de Recursos Financieros (entrevista con el responsable del proceso)</t>
  </si>
  <si>
    <t>Documentar y analizar los componentes jurídicos y financieros de los convenios con base en la información que se encuentra en el SIDEXU y la información física que nos es suministrada de los 357 convenios realizados entre el año 2012 y el año 2015</t>
  </si>
  <si>
    <t xml:space="preserve">- Realización de pruebas de diseño e implementación de los controles vigentes dentro de cada proceso                                     </t>
  </si>
  <si>
    <t>- Verificación de la aplicación de procesos y controles a tráves de pruebas de eficacia operativa a cada una de las areas que conforman el Instituto</t>
  </si>
  <si>
    <t xml:space="preserve">Analisis de la composición y antigüedad de los saldos de cuentas contables correspondiente a los años 2012 a 2018  </t>
  </si>
  <si>
    <t xml:space="preserve">Determinación de los principales riesgos para el enfoque de la auditoria.                                                                                                                                                                                                                </t>
  </si>
  <si>
    <t>Realización de pruebas de diseño e implementación con base en la información obtenida de las entrevistas.</t>
  </si>
  <si>
    <t xml:space="preserve">-Revisión del cumplimiento del manual de contratación establecido por la Universidad Distrital Francisco Jose de Caldas                                                                                                      </t>
  </si>
  <si>
    <t>FASE</t>
  </si>
  <si>
    <t>Evaluación de procesos, controles y régimen de contratación</t>
  </si>
  <si>
    <t>Verificación de soportes de convenios y de gestión financiera y administrativa</t>
  </si>
  <si>
    <t>Revisión de cifras contables y giros de benficio institucional</t>
  </si>
  <si>
    <t xml:space="preserve">Aplicación de los procedimientos sustantivos, sobre los registros contables de la compañía por el periodo comprendido entre los años 2012 a 2018                                         </t>
  </si>
  <si>
    <t>Entendimiento de las operaciones</t>
  </si>
  <si>
    <t>Recalculo de los giros por beneficio institucional realizados a la Universidad durante los años 2012 a 2018</t>
  </si>
  <si>
    <t>%</t>
  </si>
  <si>
    <t>fase 1</t>
  </si>
  <si>
    <t>fase 2</t>
  </si>
  <si>
    <t>Ejecucion Total</t>
  </si>
  <si>
    <t>6 meses</t>
  </si>
  <si>
    <t>Cumplimiento del 1er mes febrero</t>
  </si>
  <si>
    <t>AVANCE  MES</t>
  </si>
  <si>
    <t>AVANCE ACUMULADO</t>
  </si>
  <si>
    <t>AVANCE DEL MES</t>
  </si>
  <si>
    <t>AGOSTO</t>
  </si>
  <si>
    <t>CANTIDAD DE DIAS REALES DE EJECUCION</t>
  </si>
  <si>
    <t>CANTIDAD DE MESES REALES DE EJECUCION</t>
  </si>
  <si>
    <t>PORCENTAJE MENSUAL DE CUMPLIMIENTO</t>
  </si>
  <si>
    <t>VIGENCIA DEL CONTRATO EN MESES</t>
  </si>
  <si>
    <t xml:space="preserve">%CUMPLIMIENTO DE CADA MES </t>
  </si>
  <si>
    <t>SEPTIEMBRE</t>
  </si>
  <si>
    <t>6 MESES</t>
  </si>
  <si>
    <t>VIGENCIA DEL CONTRATO EN DIAS</t>
  </si>
  <si>
    <t>%CUMPLIMIENTO CON CORTE AL 31 DE AGOSTO</t>
  </si>
  <si>
    <t>AVANCE EN CUMPLIMIENTO DE EJECUCION DEL CONTRATO MES ENERO</t>
  </si>
  <si>
    <t>AVANCE EN CUMPLIMIENTO DE EJECUCION DEL CONTRATO MES FEBRERO</t>
  </si>
  <si>
    <t>AVANCE EN CUMPLIMIENTO DE EJECUCION DEL CONTRATO MES MARZO</t>
  </si>
  <si>
    <t>AVANCE EN CUMPLIMIENTO DE EJECUCION DEL CONTRATO MES ABRIL</t>
  </si>
  <si>
    <t>AVANCE EN CUMPLIMIENTO DE EJECUCION DEL CONTRATO MES MAYO</t>
  </si>
  <si>
    <t>AVANCE EN CUMPLIMIENTO DE EJECUCION DEL CONTRATO MES JUNIO</t>
  </si>
  <si>
    <t>AVANCE EN CUMPLIMIENTO DE EJECUCION DEL CONTRATO MES JULIO</t>
  </si>
  <si>
    <t>TOTAL PORCENTAJE AVANCE EJECUCION CONTRATO 1855</t>
  </si>
  <si>
    <t>Universidad Distrital Francisco Jose de Caldas</t>
  </si>
  <si>
    <t>Auditoria integral Idexud</t>
  </si>
  <si>
    <t xml:space="preserve">Convenciones: </t>
  </si>
  <si>
    <t>Actividad proyectada</t>
  </si>
  <si>
    <t>Actvidad ejecutada</t>
  </si>
  <si>
    <t>AVANCE MES</t>
  </si>
  <si>
    <t>AVANCE EN CUMPLIMIENTO DE EJECUCION DEL CONTRATO MES AGOSTO</t>
  </si>
  <si>
    <t>Contrato 1855 de 2019</t>
  </si>
  <si>
    <t>Periodo de suspensión</t>
  </si>
  <si>
    <t>Revisión y modificaciones cronograma, plan de trabajo</t>
  </si>
  <si>
    <t>fase 3</t>
  </si>
  <si>
    <t>Documentar los componentes juridicos y financieros de los convenios con base en la información que se encuentra en el SIDEXUD y la información fisica que nos es suministrada de los 188 convenios realizados entre el año 2016 y el año 2018</t>
  </si>
  <si>
    <t>AVANCE EN CUMPLIMIENTO DE EJECUCION DEL CONTRATO MES SEPTIEMBRE</t>
  </si>
  <si>
    <t>AVANCE EN CUMPLIMIENTO DE EJECUCION DEL CONTRATO MES OCTUBRE</t>
  </si>
  <si>
    <t>AVANCE EN CUMPLIMIENTO DE EJECUCION DEL CONTRATO MES NOVIEMBRE</t>
  </si>
  <si>
    <t xml:space="preserve">1. Informe parcial revisión financiera y jurídica de convenios y contratos correspondientes a los años 2012 a 2015.  
2. Informe parcial de la gestión administrativa y financiera del IDEXUD así como los giros del beneficio institucional correspondiente a los años 2012 a 2015
</t>
  </si>
  <si>
    <t>1. Informe parcial revisión financiera y jurídica de convenios y contratos correspondientes a los años 2016 a 2018.  
2. Informe parcial de la gestión administrativa y financiera del IDEXUD así como los giros del beneficio institucional correspondiente a los años 2016 a 2018</t>
  </si>
  <si>
    <t>1. Propuesta de reorganización y mejoramiento del IDEXUD desde los puntos de vista normativo, organizacional, administrativo y financiero       
2. Informe de sostenibilidad financiera    
3. Estructura de costos y punto de equilibrio del IDEXUD</t>
  </si>
  <si>
    <t>AVANCE EN CUMPLIMIENTO DE EJECUCION DEL CONTRATO MES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</si>
</sst>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Times New Roman"/>
      <charset val="204"/>
    </font>
    <font>
      <sz val="10.5"/>
      <color rgb="FFFFFFFF"/>
      <name val="Times New Roman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color theme="0"/>
      <name val="Times New Roman"/>
      <family val="1"/>
    </font>
    <font>
      <b/>
      <sz val="9"/>
      <color theme="8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.5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gradientFill degree="270">
        <stop position="0">
          <color rgb="FFFFFF00"/>
        </stop>
        <stop position="1">
          <color theme="4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auto="1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76">
    <xf numFmtId="0" fontId="0" fillId="0" borderId="0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>
      <alignment horizontal="center" vertical="top" shrinkToFit="1"/>
    </xf>
    <xf numFmtId="0" fontId="0" fillId="0" borderId="4" xfId="0" applyFill="1" applyBorder="1" applyAlignment="1">
      <alignment vertical="top" wrapText="1"/>
    </xf>
    <xf numFmtId="0" fontId="0" fillId="0" borderId="4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/>
    </xf>
    <xf numFmtId="0" fontId="3" fillId="0" borderId="7" xfId="0" applyFont="1" applyFill="1" applyBorder="1" applyAlignment="1">
      <alignment vertical="top" wrapText="1"/>
    </xf>
    <xf numFmtId="1" fontId="1" fillId="0" borderId="7" xfId="0" applyNumberFormat="1" applyFont="1" applyFill="1" applyBorder="1" applyAlignment="1">
      <alignment vertical="center" shrinkToFit="1"/>
    </xf>
    <xf numFmtId="1" fontId="1" fillId="3" borderId="7" xfId="0" applyNumberFormat="1" applyFont="1" applyFill="1" applyBorder="1" applyAlignment="1">
      <alignment horizontal="center" vertical="top" shrinkToFit="1"/>
    </xf>
    <xf numFmtId="1" fontId="1" fillId="3" borderId="8" xfId="0" applyNumberFormat="1" applyFont="1" applyFill="1" applyBorder="1" applyAlignment="1">
      <alignment horizontal="center" vertical="top" shrinkToFit="1"/>
    </xf>
    <xf numFmtId="0" fontId="3" fillId="0" borderId="6" xfId="0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center" vertical="top" shrinkToFit="1"/>
    </xf>
    <xf numFmtId="0" fontId="0" fillId="0" borderId="7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1" fontId="1" fillId="0" borderId="10" xfId="0" applyNumberFormat="1" applyFont="1" applyFill="1" applyBorder="1" applyAlignment="1">
      <alignment horizontal="center" vertical="top" shrinkToFit="1"/>
    </xf>
    <xf numFmtId="0" fontId="0" fillId="0" borderId="10" xfId="0" applyFill="1" applyBorder="1" applyAlignment="1">
      <alignment horizontal="left" vertical="top"/>
    </xf>
    <xf numFmtId="1" fontId="1" fillId="3" borderId="11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top" wrapText="1"/>
    </xf>
    <xf numFmtId="1" fontId="8" fillId="3" borderId="4" xfId="0" applyNumberFormat="1" applyFont="1" applyFill="1" applyBorder="1" applyAlignment="1">
      <alignment horizontal="center" vertical="top" shrinkToFit="1"/>
    </xf>
    <xf numFmtId="0" fontId="9" fillId="3" borderId="4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1" fontId="8" fillId="3" borderId="7" xfId="0" applyNumberFormat="1" applyFont="1" applyFill="1" applyBorder="1" applyAlignment="1">
      <alignment vertical="center" shrinkToFit="1"/>
    </xf>
    <xf numFmtId="1" fontId="8" fillId="3" borderId="7" xfId="0" applyNumberFormat="1" applyFont="1" applyFill="1" applyBorder="1" applyAlignment="1">
      <alignment horizontal="center" vertical="top" shrinkToFit="1"/>
    </xf>
    <xf numFmtId="1" fontId="8" fillId="3" borderId="8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 wrapText="1"/>
    </xf>
    <xf numFmtId="1" fontId="8" fillId="0" borderId="7" xfId="0" applyNumberFormat="1" applyFont="1" applyFill="1" applyBorder="1" applyAlignment="1">
      <alignment horizontal="center" vertical="top" shrinkToFit="1"/>
    </xf>
    <xf numFmtId="1" fontId="8" fillId="0" borderId="8" xfId="0" applyNumberFormat="1" applyFont="1" applyFill="1" applyBorder="1" applyAlignment="1">
      <alignment horizontal="center" vertical="top" shrinkToFit="1"/>
    </xf>
    <xf numFmtId="0" fontId="9" fillId="0" borderId="7" xfId="0" applyFont="1" applyFill="1" applyBorder="1" applyAlignment="1">
      <alignment vertical="top" wrapText="1"/>
    </xf>
    <xf numFmtId="0" fontId="9" fillId="0" borderId="7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left" vertical="top"/>
    </xf>
    <xf numFmtId="1" fontId="8" fillId="0" borderId="10" xfId="0" applyNumberFormat="1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left" vertical="top"/>
    </xf>
    <xf numFmtId="1" fontId="8" fillId="3" borderId="11" xfId="0" applyNumberFormat="1" applyFont="1" applyFill="1" applyBorder="1" applyAlignment="1">
      <alignment horizontal="center" vertical="top" shrinkToFit="1"/>
    </xf>
    <xf numFmtId="49" fontId="7" fillId="0" borderId="7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9" fontId="10" fillId="0" borderId="0" xfId="1" applyFont="1" applyFill="1" applyBorder="1" applyAlignment="1">
      <alignment horizontal="left" vertical="top"/>
    </xf>
    <xf numFmtId="0" fontId="10" fillId="0" borderId="17" xfId="0" applyFont="1" applyFill="1" applyBorder="1" applyAlignment="1">
      <alignment vertical="top" wrapText="1"/>
    </xf>
    <xf numFmtId="0" fontId="10" fillId="0" borderId="17" xfId="0" applyFont="1" applyFill="1" applyBorder="1" applyAlignment="1">
      <alignment horizontal="left" vertical="top"/>
    </xf>
    <xf numFmtId="0" fontId="10" fillId="0" borderId="13" xfId="0" applyFont="1" applyFill="1" applyBorder="1" applyAlignment="1">
      <alignment horizontal="left" vertical="top"/>
    </xf>
    <xf numFmtId="0" fontId="10" fillId="0" borderId="14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9" fontId="10" fillId="0" borderId="0" xfId="0" applyNumberFormat="1" applyFont="1" applyFill="1" applyBorder="1" applyAlignment="1">
      <alignment horizontal="left" vertical="top"/>
    </xf>
    <xf numFmtId="1" fontId="12" fillId="0" borderId="20" xfId="0" applyNumberFormat="1" applyFont="1" applyFill="1" applyBorder="1" applyAlignment="1">
      <alignment horizontal="center" vertical="top" shrinkToFit="1"/>
    </xf>
    <xf numFmtId="1" fontId="12" fillId="0" borderId="22" xfId="0" applyNumberFormat="1" applyFont="1" applyFill="1" applyBorder="1" applyAlignment="1">
      <alignment horizontal="center" vertical="top" shrinkToFit="1"/>
    </xf>
    <xf numFmtId="1" fontId="12" fillId="6" borderId="17" xfId="0" applyNumberFormat="1" applyFont="1" applyFill="1" applyBorder="1" applyAlignment="1">
      <alignment horizontal="center" vertical="top" shrinkToFit="1"/>
    </xf>
    <xf numFmtId="1" fontId="12" fillId="0" borderId="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shrinkToFit="1"/>
    </xf>
    <xf numFmtId="1" fontId="12" fillId="10" borderId="7" xfId="0" applyNumberFormat="1" applyFont="1" applyFill="1" applyBorder="1" applyAlignment="1">
      <alignment horizontal="center" vertical="top" shrinkToFit="1"/>
    </xf>
    <xf numFmtId="0" fontId="15" fillId="0" borderId="7" xfId="0" applyFont="1" applyFill="1" applyBorder="1" applyAlignment="1">
      <alignment vertical="top" wrapText="1"/>
    </xf>
    <xf numFmtId="1" fontId="12" fillId="0" borderId="17" xfId="0" applyNumberFormat="1" applyFont="1" applyFill="1" applyBorder="1" applyAlignment="1">
      <alignment horizontal="center" vertical="top" shrinkToFit="1"/>
    </xf>
    <xf numFmtId="1" fontId="12" fillId="10" borderId="17" xfId="0" applyNumberFormat="1" applyFont="1" applyFill="1" applyBorder="1" applyAlignment="1">
      <alignment horizontal="center" vertical="top" shrinkToFit="1"/>
    </xf>
    <xf numFmtId="9" fontId="15" fillId="9" borderId="16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shrinkToFit="1"/>
    </xf>
    <xf numFmtId="1" fontId="12" fillId="3" borderId="7" xfId="0" applyNumberFormat="1" applyFont="1" applyFill="1" applyBorder="1" applyAlignment="1">
      <alignment horizontal="center" vertical="top" shrinkToFit="1"/>
    </xf>
    <xf numFmtId="10" fontId="15" fillId="9" borderId="16" xfId="1" applyNumberFormat="1" applyFont="1" applyFill="1" applyBorder="1" applyAlignment="1">
      <alignment horizontal="center" vertical="top" shrinkToFit="1"/>
    </xf>
    <xf numFmtId="10" fontId="15" fillId="7" borderId="7" xfId="1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/>
    </xf>
    <xf numFmtId="0" fontId="10" fillId="0" borderId="35" xfId="0" applyFont="1" applyFill="1" applyBorder="1" applyAlignment="1">
      <alignment horizontal="left" vertical="top"/>
    </xf>
    <xf numFmtId="0" fontId="10" fillId="0" borderId="36" xfId="0" applyFont="1" applyFill="1" applyBorder="1" applyAlignment="1">
      <alignment horizontal="left" vertical="top"/>
    </xf>
    <xf numFmtId="0" fontId="10" fillId="0" borderId="38" xfId="0" applyFont="1" applyFill="1" applyBorder="1" applyAlignment="1">
      <alignment horizontal="left" vertical="top"/>
    </xf>
    <xf numFmtId="0" fontId="11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left" vertical="top"/>
    </xf>
    <xf numFmtId="0" fontId="11" fillId="0" borderId="3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9" fontId="15" fillId="7" borderId="16" xfId="1" applyFont="1" applyFill="1" applyBorder="1" applyAlignment="1">
      <alignment horizontal="center" vertical="top" shrinkToFit="1"/>
    </xf>
    <xf numFmtId="10" fontId="15" fillId="7" borderId="16" xfId="1" applyNumberFormat="1" applyFont="1" applyFill="1" applyBorder="1" applyAlignment="1">
      <alignment horizontal="center" vertical="top" shrinkToFit="1"/>
    </xf>
    <xf numFmtId="1" fontId="12" fillId="6" borderId="7" xfId="0" applyNumberFormat="1" applyFont="1" applyFill="1" applyBorder="1" applyAlignment="1">
      <alignment horizontal="center" vertical="top" shrinkToFit="1"/>
    </xf>
    <xf numFmtId="0" fontId="10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49" fontId="15" fillId="0" borderId="7" xfId="0" applyNumberFormat="1" applyFont="1" applyFill="1" applyBorder="1" applyAlignment="1">
      <alignment vertical="top" wrapText="1"/>
    </xf>
    <xf numFmtId="1" fontId="16" fillId="0" borderId="7" xfId="0" applyNumberFormat="1" applyFont="1" applyFill="1" applyBorder="1" applyAlignment="1">
      <alignment horizontal="center" vertical="top" shrinkToFit="1"/>
    </xf>
    <xf numFmtId="9" fontId="15" fillId="7" borderId="7" xfId="1" applyFont="1" applyFill="1" applyBorder="1" applyAlignment="1">
      <alignment horizontal="center" vertical="top" wrapText="1"/>
    </xf>
    <xf numFmtId="9" fontId="15" fillId="9" borderId="7" xfId="1" applyFont="1" applyFill="1" applyBorder="1" applyAlignment="1">
      <alignment horizontal="center" vertical="top" wrapText="1"/>
    </xf>
    <xf numFmtId="49" fontId="15" fillId="0" borderId="7" xfId="0" applyNumberFormat="1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vertical="top" wrapText="1"/>
    </xf>
    <xf numFmtId="10" fontId="15" fillId="9" borderId="7" xfId="1" applyNumberFormat="1" applyFont="1" applyFill="1" applyBorder="1" applyAlignment="1">
      <alignment horizontal="center" vertical="top" shrinkToFit="1"/>
    </xf>
    <xf numFmtId="1" fontId="12" fillId="11" borderId="7" xfId="0" applyNumberFormat="1" applyFont="1" applyFill="1" applyBorder="1" applyAlignment="1">
      <alignment horizontal="center" vertical="top" shrinkToFit="1"/>
    </xf>
    <xf numFmtId="0" fontId="15" fillId="0" borderId="17" xfId="0" applyFont="1" applyFill="1" applyBorder="1" applyAlignment="1">
      <alignment vertical="top" wrapText="1"/>
    </xf>
    <xf numFmtId="0" fontId="10" fillId="10" borderId="17" xfId="0" applyFont="1" applyFill="1" applyBorder="1" applyAlignment="1">
      <alignment horizontal="left" vertical="top"/>
    </xf>
    <xf numFmtId="0" fontId="13" fillId="4" borderId="23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9" fontId="15" fillId="7" borderId="18" xfId="1" applyFont="1" applyFill="1" applyBorder="1" applyAlignment="1">
      <alignment horizontal="center" vertical="top" shrinkToFit="1"/>
    </xf>
    <xf numFmtId="9" fontId="15" fillId="9" borderId="18" xfId="1" applyFont="1" applyFill="1" applyBorder="1" applyAlignment="1">
      <alignment horizontal="center" vertical="top" shrinkToFit="1"/>
    </xf>
    <xf numFmtId="2" fontId="10" fillId="0" borderId="1" xfId="0" applyNumberFormat="1" applyFont="1" applyFill="1" applyBorder="1" applyAlignment="1">
      <alignment horizontal="center" vertical="top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1" fontId="12" fillId="12" borderId="7" xfId="0" applyNumberFormat="1" applyFont="1" applyFill="1" applyBorder="1" applyAlignment="1">
      <alignment horizontal="center" vertical="top" shrinkToFit="1"/>
    </xf>
    <xf numFmtId="0" fontId="15" fillId="12" borderId="7" xfId="0" applyFont="1" applyFill="1" applyBorder="1" applyAlignment="1">
      <alignment vertical="top" wrapText="1"/>
    </xf>
    <xf numFmtId="9" fontId="15" fillId="7" borderId="45" xfId="1" applyFont="1" applyFill="1" applyBorder="1" applyAlignment="1">
      <alignment horizontal="center" vertical="top" shrinkToFit="1"/>
    </xf>
    <xf numFmtId="9" fontId="15" fillId="9" borderId="45" xfId="1" applyFont="1" applyFill="1" applyBorder="1" applyAlignment="1">
      <alignment horizontal="center" vertical="top" shrinkToFit="1"/>
    </xf>
    <xf numFmtId="10" fontId="10" fillId="0" borderId="1" xfId="0" applyNumberFormat="1" applyFont="1" applyFill="1" applyBorder="1" applyAlignment="1">
      <alignment horizontal="center" vertical="top"/>
    </xf>
    <xf numFmtId="10" fontId="10" fillId="0" borderId="27" xfId="0" applyNumberFormat="1" applyFont="1" applyFill="1" applyBorder="1" applyAlignment="1">
      <alignment horizontal="center" vertical="top"/>
    </xf>
    <xf numFmtId="9" fontId="15" fillId="7" borderId="46" xfId="1" applyFont="1" applyFill="1" applyBorder="1" applyAlignment="1">
      <alignment vertical="center" shrinkToFit="1"/>
    </xf>
    <xf numFmtId="9" fontId="15" fillId="7" borderId="17" xfId="1" applyFont="1" applyFill="1" applyBorder="1" applyAlignment="1">
      <alignment vertical="center" shrinkToFit="1"/>
    </xf>
    <xf numFmtId="0" fontId="14" fillId="7" borderId="47" xfId="0" applyFont="1" applyFill="1" applyBorder="1" applyAlignment="1">
      <alignment horizontal="center" vertical="center" wrapText="1"/>
    </xf>
    <xf numFmtId="9" fontId="14" fillId="9" borderId="48" xfId="0" applyNumberFormat="1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vertical="top" wrapText="1"/>
    </xf>
    <xf numFmtId="0" fontId="13" fillId="0" borderId="51" xfId="0" applyFont="1" applyFill="1" applyBorder="1" applyAlignment="1">
      <alignment horizontal="center" vertical="center" wrapText="1"/>
    </xf>
    <xf numFmtId="10" fontId="11" fillId="0" borderId="29" xfId="1" applyNumberFormat="1" applyFont="1" applyFill="1" applyBorder="1" applyAlignment="1">
      <alignment horizontal="center" vertical="top"/>
    </xf>
    <xf numFmtId="10" fontId="11" fillId="0" borderId="33" xfId="1" applyNumberFormat="1" applyFont="1" applyFill="1" applyBorder="1" applyAlignment="1">
      <alignment horizontal="center" vertical="top"/>
    </xf>
    <xf numFmtId="10" fontId="11" fillId="0" borderId="33" xfId="0" applyNumberFormat="1" applyFont="1" applyFill="1" applyBorder="1" applyAlignment="1">
      <alignment horizontal="center" vertical="top"/>
    </xf>
    <xf numFmtId="10" fontId="10" fillId="0" borderId="0" xfId="0" applyNumberFormat="1" applyFont="1" applyFill="1" applyBorder="1" applyAlignment="1">
      <alignment horizontal="left" vertical="top"/>
    </xf>
    <xf numFmtId="10" fontId="11" fillId="0" borderId="52" xfId="0" applyNumberFormat="1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justify" wrapText="1"/>
    </xf>
    <xf numFmtId="0" fontId="3" fillId="0" borderId="7" xfId="0" applyFont="1" applyFill="1" applyBorder="1" applyAlignment="1">
      <alignment horizontal="left" vertical="justify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justify" wrapText="1"/>
    </xf>
    <xf numFmtId="0" fontId="3" fillId="0" borderId="10" xfId="0" applyFont="1" applyFill="1" applyBorder="1" applyAlignment="1">
      <alignment horizontal="left" vertical="justify" wrapText="1"/>
    </xf>
    <xf numFmtId="9" fontId="15" fillId="7" borderId="46" xfId="1" applyFont="1" applyFill="1" applyBorder="1" applyAlignment="1">
      <alignment horizontal="center" vertical="center" shrinkToFit="1"/>
    </xf>
    <xf numFmtId="9" fontId="15" fillId="7" borderId="17" xfId="1" applyFont="1" applyFill="1" applyBorder="1" applyAlignment="1">
      <alignment horizontal="center" vertical="center" shrinkToFit="1"/>
    </xf>
    <xf numFmtId="9" fontId="15" fillId="9" borderId="46" xfId="1" applyFont="1" applyFill="1" applyBorder="1" applyAlignment="1">
      <alignment horizontal="center" vertical="center" shrinkToFit="1"/>
    </xf>
    <xf numFmtId="9" fontId="15" fillId="9" borderId="17" xfId="1" applyFont="1" applyFill="1" applyBorder="1" applyAlignment="1">
      <alignment horizontal="center" vertical="center" shrinkToFit="1"/>
    </xf>
    <xf numFmtId="0" fontId="10" fillId="0" borderId="18" xfId="0" applyFont="1" applyFill="1" applyBorder="1" applyAlignment="1">
      <alignment horizontal="center" vertical="center"/>
    </xf>
    <xf numFmtId="0" fontId="10" fillId="0" borderId="4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top" wrapText="1"/>
    </xf>
    <xf numFmtId="0" fontId="11" fillId="0" borderId="37" xfId="0" applyFont="1" applyFill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3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0" fillId="8" borderId="15" xfId="0" applyFont="1" applyFill="1" applyBorder="1" applyAlignment="1">
      <alignment horizontal="center" vertical="top"/>
    </xf>
    <xf numFmtId="0" fontId="10" fillId="8" borderId="19" xfId="0" applyFont="1" applyFill="1" applyBorder="1" applyAlignment="1">
      <alignment horizontal="center" vertical="top"/>
    </xf>
    <xf numFmtId="0" fontId="10" fillId="8" borderId="41" xfId="0" applyFont="1" applyFill="1" applyBorder="1" applyAlignment="1">
      <alignment horizontal="center" vertical="top"/>
    </xf>
    <xf numFmtId="0" fontId="13" fillId="5" borderId="12" xfId="0" applyFont="1" applyFill="1" applyBorder="1" applyAlignment="1">
      <alignment horizontal="center" vertical="top" wrapText="1"/>
    </xf>
    <xf numFmtId="0" fontId="13" fillId="5" borderId="13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11" fillId="0" borderId="1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9" fontId="15" fillId="7" borderId="18" xfId="1" applyFont="1" applyFill="1" applyBorder="1" applyAlignment="1">
      <alignment horizontal="center" vertical="center" shrinkToFit="1"/>
    </xf>
    <xf numFmtId="9" fontId="15" fillId="9" borderId="18" xfId="1" applyFont="1" applyFill="1" applyBorder="1" applyAlignment="1">
      <alignment horizontal="center" vertical="center" shrinkToFit="1"/>
    </xf>
    <xf numFmtId="0" fontId="11" fillId="0" borderId="26" xfId="0" applyFont="1" applyFill="1" applyBorder="1" applyAlignment="1">
      <alignment horizontal="left" vertical="top"/>
    </xf>
    <xf numFmtId="0" fontId="11" fillId="0" borderId="34" xfId="0" applyFont="1" applyFill="1" applyBorder="1" applyAlignment="1">
      <alignment horizontal="left" vertical="top"/>
    </xf>
    <xf numFmtId="0" fontId="11" fillId="0" borderId="30" xfId="0" applyFont="1" applyFill="1" applyBorder="1" applyAlignment="1">
      <alignment horizontal="left" vertical="top"/>
    </xf>
    <xf numFmtId="0" fontId="11" fillId="0" borderId="31" xfId="0" applyFont="1" applyFill="1" applyBorder="1" applyAlignment="1">
      <alignment horizontal="left" vertical="top"/>
    </xf>
    <xf numFmtId="0" fontId="11" fillId="0" borderId="32" xfId="0" applyFont="1" applyFill="1" applyBorder="1" applyAlignment="1">
      <alignment horizontal="left" vertical="top"/>
    </xf>
    <xf numFmtId="0" fontId="11" fillId="0" borderId="25" xfId="0" applyFont="1" applyFill="1" applyBorder="1" applyAlignment="1">
      <alignment horizontal="left" vertical="top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justify" wrapText="1"/>
    </xf>
    <xf numFmtId="0" fontId="7" fillId="0" borderId="7" xfId="0" applyFont="1" applyFill="1" applyBorder="1" applyAlignment="1">
      <alignment horizontal="left" vertical="justify" wrapText="1"/>
    </xf>
    <xf numFmtId="0" fontId="7" fillId="0" borderId="9" xfId="0" applyFont="1" applyFill="1" applyBorder="1" applyAlignment="1">
      <alignment horizontal="left" vertical="justify" wrapText="1"/>
    </xf>
    <xf numFmtId="0" fontId="7" fillId="0" borderId="10" xfId="0" applyFont="1" applyFill="1" applyBorder="1" applyAlignment="1">
      <alignment horizontal="left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0</xdr:rowOff>
    </xdr:from>
    <xdr:to>
      <xdr:col>1</xdr:col>
      <xdr:colOff>1314593</xdr:colOff>
      <xdr:row>0</xdr:row>
      <xdr:rowOff>647700</xdr:rowOff>
    </xdr:to>
    <xdr:pic>
      <xdr:nvPicPr>
        <xdr:cNvPr id="6" name="Imagen 5" descr="http://www.kreston.com.co/images/logosafg/LogotipoKrestonRM-02%20(1).png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19343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5"/>
  <sheetViews>
    <sheetView showGridLines="0" workbookViewId="0">
      <selection activeCell="C8" sqref="C8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5" width="13.5" customWidth="1"/>
    <col min="6" max="6" width="12.83203125" customWidth="1"/>
    <col min="7" max="7" width="13.83203125" customWidth="1"/>
    <col min="8" max="8" width="13.5" customWidth="1"/>
    <col min="9" max="9" width="13.33203125" customWidth="1"/>
    <col min="10" max="10" width="12.83203125" customWidth="1"/>
  </cols>
  <sheetData>
    <row r="1" spans="2:10" ht="54" customHeight="1" thickBot="1" x14ac:dyDescent="0.25">
      <c r="B1" s="123" t="s">
        <v>5</v>
      </c>
      <c r="C1" s="124"/>
      <c r="D1" s="124"/>
      <c r="E1" s="124"/>
      <c r="F1" s="124"/>
      <c r="G1" s="124"/>
      <c r="H1" s="124"/>
      <c r="I1" s="124"/>
      <c r="J1" s="124"/>
    </row>
    <row r="2" spans="2:10" ht="24.75" customHeight="1" thickBot="1" x14ac:dyDescent="0.25">
      <c r="B2" s="1" t="s">
        <v>27</v>
      </c>
      <c r="C2" s="1" t="s">
        <v>28</v>
      </c>
      <c r="D2" s="1" t="s">
        <v>17</v>
      </c>
      <c r="E2" s="1" t="s">
        <v>18</v>
      </c>
      <c r="F2" s="1" t="s">
        <v>0</v>
      </c>
      <c r="G2" s="1" t="s">
        <v>1</v>
      </c>
      <c r="H2" s="1" t="s">
        <v>2</v>
      </c>
      <c r="I2" s="1" t="s">
        <v>3</v>
      </c>
      <c r="J2" s="1" t="s">
        <v>4</v>
      </c>
    </row>
    <row r="3" spans="2:10" ht="20.25" customHeight="1" x14ac:dyDescent="0.2">
      <c r="B3" s="121" t="s">
        <v>19</v>
      </c>
      <c r="C3" s="2" t="s">
        <v>21</v>
      </c>
      <c r="D3" s="3"/>
      <c r="E3" s="3"/>
      <c r="F3" s="4"/>
      <c r="G3" s="4"/>
      <c r="H3" s="5"/>
      <c r="I3" s="5"/>
      <c r="J3" s="6"/>
    </row>
    <row r="4" spans="2:10" ht="20.25" customHeight="1" x14ac:dyDescent="0.2">
      <c r="B4" s="122"/>
      <c r="C4" s="7" t="s">
        <v>26</v>
      </c>
      <c r="D4" s="7"/>
      <c r="E4" s="8"/>
      <c r="F4" s="9"/>
      <c r="G4" s="9"/>
      <c r="H4" s="9"/>
      <c r="I4" s="9"/>
      <c r="J4" s="10"/>
    </row>
    <row r="5" spans="2:10" ht="24" customHeight="1" x14ac:dyDescent="0.2">
      <c r="B5" s="122"/>
      <c r="C5" s="7" t="s">
        <v>22</v>
      </c>
      <c r="D5" s="7"/>
      <c r="E5" s="8"/>
      <c r="F5" s="9"/>
      <c r="G5" s="9"/>
      <c r="H5" s="9"/>
      <c r="I5" s="9"/>
      <c r="J5" s="10"/>
    </row>
    <row r="6" spans="2:10" ht="52.5" customHeight="1" x14ac:dyDescent="0.2">
      <c r="B6" s="11" t="s">
        <v>9</v>
      </c>
      <c r="C6" s="7" t="s">
        <v>23</v>
      </c>
      <c r="D6" s="7"/>
      <c r="E6" s="12"/>
      <c r="F6" s="9"/>
      <c r="G6" s="9"/>
      <c r="H6" s="9"/>
      <c r="I6" s="9"/>
      <c r="J6" s="10"/>
    </row>
    <row r="7" spans="2:10" ht="30" customHeight="1" x14ac:dyDescent="0.2">
      <c r="B7" s="11" t="s">
        <v>10</v>
      </c>
      <c r="C7" s="7" t="s">
        <v>20</v>
      </c>
      <c r="D7" s="7"/>
      <c r="E7" s="12"/>
      <c r="F7" s="9"/>
      <c r="G7" s="9"/>
      <c r="H7" s="9"/>
      <c r="I7" s="9"/>
      <c r="J7" s="10"/>
    </row>
    <row r="8" spans="2:10" ht="51" customHeight="1" x14ac:dyDescent="0.2">
      <c r="B8" s="11" t="s">
        <v>11</v>
      </c>
      <c r="C8" s="7" t="s">
        <v>23</v>
      </c>
      <c r="D8" s="7"/>
      <c r="E8" s="13"/>
      <c r="F8" s="9"/>
      <c r="G8" s="9"/>
      <c r="H8" s="9"/>
      <c r="I8" s="9"/>
      <c r="J8" s="10"/>
    </row>
    <row r="9" spans="2:10" ht="104.25" customHeight="1" x14ac:dyDescent="0.2">
      <c r="B9" s="11" t="s">
        <v>12</v>
      </c>
      <c r="C9" s="7" t="s">
        <v>29</v>
      </c>
      <c r="D9" s="7"/>
      <c r="E9" s="13"/>
      <c r="F9" s="9"/>
      <c r="G9" s="9"/>
      <c r="H9" s="9"/>
      <c r="I9" s="9"/>
      <c r="J9" s="10"/>
    </row>
    <row r="10" spans="2:10" ht="51" customHeight="1" x14ac:dyDescent="0.2">
      <c r="B10" s="11" t="s">
        <v>24</v>
      </c>
      <c r="C10" s="7" t="s">
        <v>16</v>
      </c>
      <c r="D10" s="7"/>
      <c r="E10" s="13"/>
      <c r="F10" s="9"/>
      <c r="G10" s="9"/>
      <c r="H10" s="9"/>
      <c r="I10" s="9"/>
      <c r="J10" s="10"/>
    </row>
    <row r="11" spans="2:10" ht="51" customHeight="1" x14ac:dyDescent="0.2">
      <c r="B11" s="11" t="s">
        <v>13</v>
      </c>
      <c r="C11" s="7" t="s">
        <v>8</v>
      </c>
      <c r="D11" s="7"/>
      <c r="E11" s="13"/>
      <c r="F11" s="9"/>
      <c r="G11" s="9"/>
      <c r="H11" s="9"/>
      <c r="I11" s="9"/>
      <c r="J11" s="10"/>
    </row>
    <row r="12" spans="2:10" ht="36.75" customHeight="1" x14ac:dyDescent="0.2">
      <c r="B12" s="11" t="s">
        <v>25</v>
      </c>
      <c r="C12" s="7" t="s">
        <v>6</v>
      </c>
      <c r="D12" s="7"/>
      <c r="E12" s="13"/>
      <c r="F12" s="9"/>
      <c r="G12" s="9"/>
      <c r="H12" s="9"/>
      <c r="I12" s="9"/>
      <c r="J12" s="10"/>
    </row>
    <row r="13" spans="2:10" ht="37.5" customHeight="1" x14ac:dyDescent="0.2">
      <c r="B13" s="119" t="s">
        <v>14</v>
      </c>
      <c r="C13" s="120"/>
      <c r="D13" s="14"/>
      <c r="E13" s="14"/>
      <c r="F13" s="9"/>
      <c r="G13" s="14"/>
      <c r="H13" s="15"/>
      <c r="I13" s="15"/>
      <c r="J13" s="16"/>
    </row>
    <row r="14" spans="2:10" ht="36.75" customHeight="1" x14ac:dyDescent="0.2">
      <c r="B14" s="119" t="s">
        <v>7</v>
      </c>
      <c r="C14" s="120"/>
      <c r="D14" s="14"/>
      <c r="E14" s="14"/>
      <c r="F14" s="14"/>
      <c r="G14" s="14"/>
      <c r="H14" s="9"/>
      <c r="I14" s="15"/>
      <c r="J14" s="16"/>
    </row>
    <row r="15" spans="2:10" ht="36" customHeight="1" thickBot="1" x14ac:dyDescent="0.25">
      <c r="B15" s="125" t="s">
        <v>15</v>
      </c>
      <c r="C15" s="126"/>
      <c r="D15" s="17"/>
      <c r="E15" s="17"/>
      <c r="F15" s="17"/>
      <c r="G15" s="17"/>
      <c r="H15" s="17"/>
      <c r="I15" s="18"/>
      <c r="J15" s="19"/>
    </row>
  </sheetData>
  <mergeCells count="5">
    <mergeCell ref="B13:C13"/>
    <mergeCell ref="B14:C14"/>
    <mergeCell ref="B3:B5"/>
    <mergeCell ref="B1:J1"/>
    <mergeCell ref="B15:C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98"/>
  <sheetViews>
    <sheetView showGridLines="0" tabSelected="1" topLeftCell="A13" zoomScale="90" zoomScaleNormal="90" workbookViewId="0">
      <selection activeCell="AX23" sqref="AX23"/>
    </sheetView>
  </sheetViews>
  <sheetFormatPr baseColWidth="10" defaultColWidth="9.33203125" defaultRowHeight="12.75" outlineLevelCol="1" x14ac:dyDescent="0.2"/>
  <cols>
    <col min="1" max="1" width="24" style="42" customWidth="1"/>
    <col min="2" max="2" width="56.33203125" style="42" bestFit="1" customWidth="1"/>
    <col min="3" max="3" width="47.5" style="42" customWidth="1"/>
    <col min="4" max="4" width="57.1640625" style="42" customWidth="1"/>
    <col min="5" max="7" width="17.33203125" style="42" customWidth="1" outlineLevel="1"/>
    <col min="8" max="11" width="9.83203125" style="42" customWidth="1" outlineLevel="1"/>
    <col min="12" max="13" width="16.83203125" style="42" customWidth="1" outlineLevel="1"/>
    <col min="14" max="14" width="10" style="42" customWidth="1" outlineLevel="1"/>
    <col min="15" max="16" width="9.33203125" style="42" customWidth="1" outlineLevel="1"/>
    <col min="17" max="17" width="9" style="42" customWidth="1" outlineLevel="1"/>
    <col min="18" max="18" width="9.83203125" style="42" customWidth="1" outlineLevel="1"/>
    <col min="19" max="19" width="13.83203125" style="42" customWidth="1" outlineLevel="1"/>
    <col min="20" max="20" width="18.33203125" style="42" customWidth="1" outlineLevel="1"/>
    <col min="21" max="24" width="9.33203125" style="42" customWidth="1" outlineLevel="1"/>
    <col min="25" max="26" width="19.1640625" style="42" customWidth="1" outlineLevel="1"/>
    <col min="27" max="30" width="9.33203125" style="42" customWidth="1" outlineLevel="1"/>
    <col min="31" max="32" width="17.5" style="42" customWidth="1" outlineLevel="1"/>
    <col min="33" max="36" width="9.33203125" style="42" customWidth="1" outlineLevel="1"/>
    <col min="37" max="38" width="16.6640625" style="42" customWidth="1" outlineLevel="1"/>
    <col min="39" max="42" width="9.33203125" style="42" customWidth="1" outlineLevel="1"/>
    <col min="43" max="44" width="17.5" style="42" customWidth="1" outlineLevel="1"/>
    <col min="45" max="16384" width="9.33203125" style="42"/>
  </cols>
  <sheetData>
    <row r="1" spans="1:45" hidden="1" x14ac:dyDescent="0.2">
      <c r="AP1" s="51"/>
    </row>
    <row r="2" spans="1:45" hidden="1" x14ac:dyDescent="0.2">
      <c r="A2" s="43" t="s">
        <v>102</v>
      </c>
      <c r="AP2" s="52"/>
    </row>
    <row r="3" spans="1:45" hidden="1" x14ac:dyDescent="0.2">
      <c r="A3" s="43" t="s">
        <v>109</v>
      </c>
      <c r="AP3" s="52"/>
    </row>
    <row r="4" spans="1:45" hidden="1" x14ac:dyDescent="0.2">
      <c r="A4" s="43" t="s">
        <v>103</v>
      </c>
      <c r="AP4" s="52"/>
    </row>
    <row r="5" spans="1:45" hidden="1" x14ac:dyDescent="0.2">
      <c r="AP5" s="52"/>
    </row>
    <row r="6" spans="1:45" hidden="1" x14ac:dyDescent="0.2">
      <c r="A6" s="70"/>
      <c r="B6" s="71"/>
      <c r="AP6" s="52"/>
    </row>
    <row r="7" spans="1:45" hidden="1" x14ac:dyDescent="0.2">
      <c r="A7" s="142" t="s">
        <v>104</v>
      </c>
      <c r="B7" s="72" t="s">
        <v>105</v>
      </c>
      <c r="AP7" s="52"/>
    </row>
    <row r="8" spans="1:45" hidden="1" x14ac:dyDescent="0.2">
      <c r="A8" s="142"/>
      <c r="B8" s="72"/>
      <c r="AP8" s="52"/>
    </row>
    <row r="9" spans="1:45" hidden="1" x14ac:dyDescent="0.2">
      <c r="A9" s="142"/>
      <c r="B9" s="72" t="s">
        <v>106</v>
      </c>
      <c r="AP9" s="52"/>
    </row>
    <row r="10" spans="1:45" hidden="1" x14ac:dyDescent="0.2">
      <c r="A10" s="142"/>
      <c r="B10" s="72"/>
      <c r="AP10" s="52"/>
    </row>
    <row r="11" spans="1:45" hidden="1" x14ac:dyDescent="0.2">
      <c r="A11" s="75"/>
      <c r="B11" s="72" t="s">
        <v>110</v>
      </c>
      <c r="AP11" s="52"/>
    </row>
    <row r="12" spans="1:45" hidden="1" x14ac:dyDescent="0.2">
      <c r="A12" s="73"/>
      <c r="B12" s="74"/>
      <c r="AP12" s="52"/>
    </row>
    <row r="13" spans="1:45" ht="13.5" thickBot="1" x14ac:dyDescent="0.25">
      <c r="AP13" s="52"/>
    </row>
    <row r="14" spans="1:45" ht="13.5" customHeight="1" thickBot="1" x14ac:dyDescent="0.25">
      <c r="A14" s="149"/>
      <c r="B14" s="152" t="s">
        <v>36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</row>
    <row r="15" spans="1:45" ht="13.5" customHeight="1" thickBot="1" x14ac:dyDescent="0.25">
      <c r="A15" s="150"/>
      <c r="B15" s="146" t="s">
        <v>68</v>
      </c>
      <c r="C15" s="146" t="s">
        <v>28</v>
      </c>
      <c r="D15" s="146" t="s">
        <v>48</v>
      </c>
      <c r="E15" s="78" t="s">
        <v>17</v>
      </c>
      <c r="F15" s="95" t="s">
        <v>75</v>
      </c>
      <c r="G15" s="95" t="s">
        <v>75</v>
      </c>
      <c r="H15" s="143" t="s">
        <v>18</v>
      </c>
      <c r="I15" s="144"/>
      <c r="J15" s="144"/>
      <c r="K15" s="145"/>
      <c r="L15" s="95" t="s">
        <v>75</v>
      </c>
      <c r="M15" s="95" t="s">
        <v>75</v>
      </c>
      <c r="N15" s="143" t="s">
        <v>47</v>
      </c>
      <c r="O15" s="144"/>
      <c r="P15" s="144"/>
      <c r="Q15" s="144"/>
      <c r="R15" s="145"/>
      <c r="S15" s="95" t="s">
        <v>75</v>
      </c>
      <c r="T15" s="95" t="s">
        <v>75</v>
      </c>
      <c r="U15" s="143" t="s">
        <v>1</v>
      </c>
      <c r="V15" s="144"/>
      <c r="W15" s="144"/>
      <c r="X15" s="145"/>
      <c r="Y15" s="95" t="s">
        <v>75</v>
      </c>
      <c r="Z15" s="95" t="s">
        <v>75</v>
      </c>
      <c r="AA15" s="143" t="s">
        <v>2</v>
      </c>
      <c r="AB15" s="144"/>
      <c r="AC15" s="144"/>
      <c r="AD15" s="145"/>
      <c r="AE15" s="95" t="s">
        <v>75</v>
      </c>
      <c r="AF15" s="95" t="s">
        <v>75</v>
      </c>
      <c r="AG15" s="143" t="s">
        <v>3</v>
      </c>
      <c r="AH15" s="144"/>
      <c r="AI15" s="144"/>
      <c r="AJ15" s="145"/>
      <c r="AK15" s="95" t="s">
        <v>75</v>
      </c>
      <c r="AL15" s="77" t="s">
        <v>75</v>
      </c>
      <c r="AM15" s="143" t="s">
        <v>4</v>
      </c>
      <c r="AN15" s="144"/>
      <c r="AO15" s="144"/>
      <c r="AP15" s="145"/>
      <c r="AQ15" s="95" t="s">
        <v>75</v>
      </c>
      <c r="AR15" s="95" t="s">
        <v>75</v>
      </c>
    </row>
    <row r="16" spans="1:45" ht="24.75" customHeight="1" thickBot="1" x14ac:dyDescent="0.25">
      <c r="A16" s="151"/>
      <c r="B16" s="147"/>
      <c r="C16" s="147"/>
      <c r="D16" s="147"/>
      <c r="E16" s="78">
        <v>27</v>
      </c>
      <c r="F16" s="95" t="s">
        <v>81</v>
      </c>
      <c r="G16" s="96" t="s">
        <v>82</v>
      </c>
      <c r="H16" s="94">
        <v>3</v>
      </c>
      <c r="I16" s="78">
        <v>10</v>
      </c>
      <c r="J16" s="78">
        <v>17</v>
      </c>
      <c r="K16" s="78">
        <v>24</v>
      </c>
      <c r="L16" s="95" t="s">
        <v>81</v>
      </c>
      <c r="M16" s="96" t="s">
        <v>82</v>
      </c>
      <c r="N16" s="94">
        <v>2</v>
      </c>
      <c r="O16" s="78">
        <v>9</v>
      </c>
      <c r="P16" s="78">
        <v>16</v>
      </c>
      <c r="Q16" s="78">
        <v>23</v>
      </c>
      <c r="R16" s="78">
        <v>30</v>
      </c>
      <c r="S16" s="95" t="s">
        <v>81</v>
      </c>
      <c r="T16" s="96" t="s">
        <v>82</v>
      </c>
      <c r="U16" s="94">
        <v>6</v>
      </c>
      <c r="V16" s="78">
        <v>13</v>
      </c>
      <c r="W16" s="78">
        <v>20</v>
      </c>
      <c r="X16" s="78">
        <v>27</v>
      </c>
      <c r="Y16" s="95" t="s">
        <v>81</v>
      </c>
      <c r="Z16" s="96" t="s">
        <v>82</v>
      </c>
      <c r="AA16" s="94">
        <v>4</v>
      </c>
      <c r="AB16" s="78">
        <v>11</v>
      </c>
      <c r="AC16" s="78">
        <v>18</v>
      </c>
      <c r="AD16" s="78">
        <v>25</v>
      </c>
      <c r="AE16" s="95" t="s">
        <v>107</v>
      </c>
      <c r="AF16" s="96" t="s">
        <v>82</v>
      </c>
      <c r="AG16" s="94">
        <v>8</v>
      </c>
      <c r="AH16" s="78">
        <v>15</v>
      </c>
      <c r="AI16" s="78">
        <v>22</v>
      </c>
      <c r="AJ16" s="78">
        <v>29</v>
      </c>
      <c r="AK16" s="95" t="s">
        <v>83</v>
      </c>
      <c r="AL16" s="96" t="s">
        <v>82</v>
      </c>
      <c r="AM16" s="94">
        <v>6</v>
      </c>
      <c r="AN16" s="78">
        <v>13</v>
      </c>
      <c r="AO16" s="78">
        <v>20</v>
      </c>
      <c r="AP16" s="78">
        <v>27</v>
      </c>
      <c r="AQ16" s="95" t="s">
        <v>83</v>
      </c>
      <c r="AR16" s="96" t="s">
        <v>82</v>
      </c>
      <c r="AS16" s="44"/>
    </row>
    <row r="17" spans="1:45" x14ac:dyDescent="0.2">
      <c r="A17" s="134" t="s">
        <v>76</v>
      </c>
      <c r="B17" s="136" t="s">
        <v>73</v>
      </c>
      <c r="C17" s="113"/>
      <c r="D17" s="58" t="s">
        <v>111</v>
      </c>
      <c r="E17" s="58"/>
      <c r="F17" s="97">
        <v>1</v>
      </c>
      <c r="G17" s="98">
        <f>+F17</f>
        <v>1</v>
      </c>
      <c r="H17" s="81"/>
      <c r="I17" s="81"/>
      <c r="J17" s="81"/>
      <c r="K17" s="81"/>
      <c r="L17" s="110">
        <v>0</v>
      </c>
      <c r="M17" s="111">
        <f>+G17+L17</f>
        <v>1</v>
      </c>
      <c r="N17" s="54"/>
      <c r="O17" s="82"/>
      <c r="P17" s="82"/>
      <c r="Q17" s="83"/>
      <c r="R17" s="83"/>
      <c r="S17" s="110">
        <v>0</v>
      </c>
      <c r="T17" s="111">
        <f>+M17+S17</f>
        <v>1</v>
      </c>
      <c r="U17" s="83"/>
      <c r="V17" s="83"/>
      <c r="W17" s="54"/>
      <c r="X17" s="54"/>
      <c r="Y17" s="110">
        <v>0</v>
      </c>
      <c r="Z17" s="111">
        <f>+T17+Y17</f>
        <v>1</v>
      </c>
      <c r="AA17" s="54"/>
      <c r="AB17" s="54"/>
      <c r="AC17" s="54"/>
      <c r="AD17" s="60"/>
      <c r="AE17" s="110">
        <v>0</v>
      </c>
      <c r="AF17" s="111">
        <f>+Z17+AE17</f>
        <v>1</v>
      </c>
      <c r="AG17" s="57"/>
      <c r="AH17" s="57"/>
      <c r="AI17" s="57"/>
      <c r="AJ17" s="54"/>
      <c r="AK17" s="110">
        <v>0</v>
      </c>
      <c r="AL17" s="111">
        <f>+AF17+AK17</f>
        <v>1</v>
      </c>
      <c r="AM17" s="54"/>
      <c r="AN17" s="54"/>
      <c r="AO17" s="54"/>
      <c r="AP17" s="57"/>
      <c r="AQ17" s="110">
        <v>0</v>
      </c>
      <c r="AR17" s="111">
        <f>+AL17+AQ17</f>
        <v>1</v>
      </c>
      <c r="AS17" s="50"/>
    </row>
    <row r="18" spans="1:45" ht="25.5" x14ac:dyDescent="0.2">
      <c r="A18" s="135"/>
      <c r="B18" s="137"/>
      <c r="C18" s="148" t="s">
        <v>49</v>
      </c>
      <c r="D18" s="92" t="s">
        <v>50</v>
      </c>
      <c r="E18" s="92"/>
      <c r="F18" s="159"/>
      <c r="G18" s="160"/>
      <c r="H18" s="53"/>
      <c r="I18" s="53"/>
      <c r="J18" s="53"/>
      <c r="K18" s="53"/>
      <c r="L18" s="127">
        <v>1</v>
      </c>
      <c r="M18" s="129">
        <f>+L18</f>
        <v>1</v>
      </c>
      <c r="N18" s="59"/>
      <c r="O18" s="45"/>
      <c r="P18" s="45"/>
      <c r="Q18" s="46"/>
      <c r="R18" s="46"/>
      <c r="S18" s="127">
        <v>0</v>
      </c>
      <c r="T18" s="129">
        <f>+M18+S18</f>
        <v>1</v>
      </c>
      <c r="U18" s="46"/>
      <c r="V18" s="46"/>
      <c r="W18" s="59"/>
      <c r="X18" s="59"/>
      <c r="Y18" s="127">
        <v>0</v>
      </c>
      <c r="Z18" s="129">
        <f>+T18+Y18</f>
        <v>1</v>
      </c>
      <c r="AA18" s="59"/>
      <c r="AB18" s="59"/>
      <c r="AC18" s="59"/>
      <c r="AD18" s="60"/>
      <c r="AE18" s="127">
        <v>0</v>
      </c>
      <c r="AF18" s="129">
        <f>+Z18+AE18</f>
        <v>1</v>
      </c>
      <c r="AG18" s="60"/>
      <c r="AH18" s="60"/>
      <c r="AI18" s="60"/>
      <c r="AJ18" s="59"/>
      <c r="AK18" s="127">
        <v>0</v>
      </c>
      <c r="AL18" s="129">
        <f>+AF18+AK18</f>
        <v>1</v>
      </c>
      <c r="AM18" s="59"/>
      <c r="AN18" s="59"/>
      <c r="AO18" s="59"/>
      <c r="AP18" s="93"/>
      <c r="AQ18" s="127">
        <v>0</v>
      </c>
      <c r="AR18" s="129">
        <f>+AL18+AQ18</f>
        <v>1</v>
      </c>
      <c r="AS18" s="50"/>
    </row>
    <row r="19" spans="1:45" ht="25.5" x14ac:dyDescent="0.2">
      <c r="A19" s="135"/>
      <c r="B19" s="137"/>
      <c r="C19" s="140"/>
      <c r="D19" s="58" t="s">
        <v>51</v>
      </c>
      <c r="E19" s="58"/>
      <c r="F19" s="127"/>
      <c r="G19" s="129"/>
      <c r="H19" s="81"/>
      <c r="I19" s="81"/>
      <c r="J19" s="81"/>
      <c r="K19" s="81"/>
      <c r="L19" s="127"/>
      <c r="M19" s="129"/>
      <c r="N19" s="54"/>
      <c r="O19" s="82"/>
      <c r="P19" s="82"/>
      <c r="Q19" s="83"/>
      <c r="R19" s="83"/>
      <c r="S19" s="127">
        <v>0</v>
      </c>
      <c r="T19" s="129"/>
      <c r="U19" s="83"/>
      <c r="V19" s="83"/>
      <c r="W19" s="54"/>
      <c r="X19" s="54"/>
      <c r="Y19" s="127">
        <v>0</v>
      </c>
      <c r="Z19" s="129"/>
      <c r="AA19" s="54"/>
      <c r="AB19" s="54"/>
      <c r="AC19" s="54"/>
      <c r="AD19" s="57"/>
      <c r="AE19" s="127">
        <v>0</v>
      </c>
      <c r="AF19" s="129"/>
      <c r="AG19" s="57"/>
      <c r="AH19" s="57"/>
      <c r="AI19" s="57"/>
      <c r="AJ19" s="54"/>
      <c r="AK19" s="127">
        <v>0</v>
      </c>
      <c r="AL19" s="129"/>
      <c r="AM19" s="54"/>
      <c r="AN19" s="54"/>
      <c r="AO19" s="54"/>
      <c r="AP19" s="57"/>
      <c r="AQ19" s="127">
        <v>0</v>
      </c>
      <c r="AR19" s="129"/>
      <c r="AS19" s="50"/>
    </row>
    <row r="20" spans="1:45" ht="25.5" x14ac:dyDescent="0.2">
      <c r="A20" s="135"/>
      <c r="B20" s="137"/>
      <c r="C20" s="140"/>
      <c r="D20" s="58" t="s">
        <v>52</v>
      </c>
      <c r="E20" s="58"/>
      <c r="F20" s="127"/>
      <c r="G20" s="129"/>
      <c r="H20" s="81"/>
      <c r="I20" s="81"/>
      <c r="J20" s="81"/>
      <c r="K20" s="81"/>
      <c r="L20" s="127"/>
      <c r="M20" s="129"/>
      <c r="N20" s="54"/>
      <c r="O20" s="82"/>
      <c r="P20" s="82"/>
      <c r="Q20" s="83"/>
      <c r="R20" s="83"/>
      <c r="S20" s="127">
        <v>0</v>
      </c>
      <c r="T20" s="129"/>
      <c r="U20" s="83"/>
      <c r="V20" s="83"/>
      <c r="W20" s="54"/>
      <c r="X20" s="54"/>
      <c r="Y20" s="127">
        <v>0</v>
      </c>
      <c r="Z20" s="129"/>
      <c r="AA20" s="54"/>
      <c r="AB20" s="54"/>
      <c r="AC20" s="54"/>
      <c r="AD20" s="57"/>
      <c r="AE20" s="127">
        <v>0</v>
      </c>
      <c r="AF20" s="129"/>
      <c r="AG20" s="57"/>
      <c r="AH20" s="57"/>
      <c r="AI20" s="57"/>
      <c r="AJ20" s="54"/>
      <c r="AK20" s="127">
        <v>0</v>
      </c>
      <c r="AL20" s="129"/>
      <c r="AM20" s="54"/>
      <c r="AN20" s="54"/>
      <c r="AO20" s="54"/>
      <c r="AP20" s="57"/>
      <c r="AQ20" s="127">
        <v>0</v>
      </c>
      <c r="AR20" s="129"/>
      <c r="AS20" s="50"/>
    </row>
    <row r="21" spans="1:45" ht="25.5" x14ac:dyDescent="0.2">
      <c r="A21" s="135"/>
      <c r="B21" s="137"/>
      <c r="C21" s="140"/>
      <c r="D21" s="58" t="s">
        <v>53</v>
      </c>
      <c r="E21" s="58"/>
      <c r="F21" s="127"/>
      <c r="G21" s="129"/>
      <c r="H21" s="81"/>
      <c r="I21" s="81"/>
      <c r="J21" s="81"/>
      <c r="K21" s="81"/>
      <c r="L21" s="127"/>
      <c r="M21" s="129"/>
      <c r="N21" s="54"/>
      <c r="O21" s="82"/>
      <c r="P21" s="82"/>
      <c r="Q21" s="83"/>
      <c r="R21" s="83"/>
      <c r="S21" s="127">
        <v>0</v>
      </c>
      <c r="T21" s="129"/>
      <c r="U21" s="83"/>
      <c r="V21" s="83"/>
      <c r="W21" s="54"/>
      <c r="X21" s="54"/>
      <c r="Y21" s="127">
        <v>0</v>
      </c>
      <c r="Z21" s="129"/>
      <c r="AA21" s="54"/>
      <c r="AB21" s="54"/>
      <c r="AC21" s="54"/>
      <c r="AD21" s="57"/>
      <c r="AE21" s="127">
        <v>0</v>
      </c>
      <c r="AF21" s="129"/>
      <c r="AG21" s="57"/>
      <c r="AH21" s="57"/>
      <c r="AI21" s="57"/>
      <c r="AJ21" s="54"/>
      <c r="AK21" s="127">
        <v>0</v>
      </c>
      <c r="AL21" s="129"/>
      <c r="AM21" s="54"/>
      <c r="AN21" s="54"/>
      <c r="AO21" s="54"/>
      <c r="AP21" s="57"/>
      <c r="AQ21" s="127">
        <v>0</v>
      </c>
      <c r="AR21" s="129"/>
      <c r="AS21" s="50"/>
    </row>
    <row r="22" spans="1:45" ht="25.5" x14ac:dyDescent="0.2">
      <c r="A22" s="135"/>
      <c r="B22" s="137"/>
      <c r="C22" s="140"/>
      <c r="D22" s="58" t="s">
        <v>54</v>
      </c>
      <c r="E22" s="58"/>
      <c r="F22" s="127"/>
      <c r="G22" s="129"/>
      <c r="H22" s="102"/>
      <c r="I22" s="81"/>
      <c r="J22" s="81"/>
      <c r="K22" s="81"/>
      <c r="L22" s="127"/>
      <c r="M22" s="129"/>
      <c r="N22" s="54"/>
      <c r="O22" s="82"/>
      <c r="P22" s="82"/>
      <c r="Q22" s="83"/>
      <c r="R22" s="83"/>
      <c r="S22" s="127">
        <v>0</v>
      </c>
      <c r="T22" s="129"/>
      <c r="U22" s="83"/>
      <c r="V22" s="83"/>
      <c r="W22" s="54"/>
      <c r="X22" s="54"/>
      <c r="Y22" s="127">
        <v>0</v>
      </c>
      <c r="Z22" s="129"/>
      <c r="AA22" s="54"/>
      <c r="AB22" s="54"/>
      <c r="AC22" s="54"/>
      <c r="AD22" s="57"/>
      <c r="AE22" s="127">
        <v>0</v>
      </c>
      <c r="AF22" s="129"/>
      <c r="AG22" s="57"/>
      <c r="AH22" s="57"/>
      <c r="AI22" s="57"/>
      <c r="AJ22" s="54"/>
      <c r="AK22" s="127">
        <v>0</v>
      </c>
      <c r="AL22" s="129"/>
      <c r="AM22" s="54"/>
      <c r="AN22" s="54"/>
      <c r="AO22" s="54"/>
      <c r="AP22" s="57"/>
      <c r="AQ22" s="127">
        <v>0</v>
      </c>
      <c r="AR22" s="129"/>
      <c r="AS22" s="50"/>
    </row>
    <row r="23" spans="1:45" ht="25.5" x14ac:dyDescent="0.2">
      <c r="A23" s="135"/>
      <c r="B23" s="137"/>
      <c r="C23" s="140"/>
      <c r="D23" s="58" t="s">
        <v>55</v>
      </c>
      <c r="E23" s="58"/>
      <c r="F23" s="127"/>
      <c r="G23" s="129"/>
      <c r="H23" s="102"/>
      <c r="I23" s="81"/>
      <c r="J23" s="81"/>
      <c r="K23" s="81"/>
      <c r="L23" s="127"/>
      <c r="M23" s="129"/>
      <c r="N23" s="54"/>
      <c r="O23" s="82"/>
      <c r="P23" s="82"/>
      <c r="Q23" s="83"/>
      <c r="R23" s="83"/>
      <c r="S23" s="127">
        <v>0</v>
      </c>
      <c r="T23" s="129"/>
      <c r="U23" s="83"/>
      <c r="V23" s="83"/>
      <c r="W23" s="54"/>
      <c r="X23" s="54"/>
      <c r="Y23" s="127">
        <v>0</v>
      </c>
      <c r="Z23" s="129"/>
      <c r="AA23" s="54"/>
      <c r="AB23" s="54"/>
      <c r="AC23" s="54"/>
      <c r="AD23" s="57"/>
      <c r="AE23" s="127">
        <v>0</v>
      </c>
      <c r="AF23" s="129"/>
      <c r="AG23" s="57"/>
      <c r="AH23" s="57"/>
      <c r="AI23" s="57"/>
      <c r="AJ23" s="54"/>
      <c r="AK23" s="127">
        <v>0</v>
      </c>
      <c r="AL23" s="129"/>
      <c r="AM23" s="54"/>
      <c r="AN23" s="54"/>
      <c r="AO23" s="54"/>
      <c r="AP23" s="57"/>
      <c r="AQ23" s="127">
        <v>0</v>
      </c>
      <c r="AR23" s="129"/>
      <c r="AS23" s="50"/>
    </row>
    <row r="24" spans="1:45" ht="38.25" x14ac:dyDescent="0.2">
      <c r="A24" s="135"/>
      <c r="B24" s="137"/>
      <c r="C24" s="140"/>
      <c r="D24" s="58" t="s">
        <v>56</v>
      </c>
      <c r="E24" s="58"/>
      <c r="F24" s="127"/>
      <c r="G24" s="129"/>
      <c r="H24" s="102"/>
      <c r="I24" s="81"/>
      <c r="J24" s="81"/>
      <c r="K24" s="81"/>
      <c r="L24" s="127"/>
      <c r="M24" s="129"/>
      <c r="N24" s="54"/>
      <c r="O24" s="82"/>
      <c r="P24" s="82"/>
      <c r="Q24" s="83"/>
      <c r="R24" s="83"/>
      <c r="S24" s="127">
        <v>0</v>
      </c>
      <c r="T24" s="129"/>
      <c r="U24" s="83"/>
      <c r="V24" s="83"/>
      <c r="W24" s="54"/>
      <c r="X24" s="54"/>
      <c r="Y24" s="127">
        <v>0</v>
      </c>
      <c r="Z24" s="129"/>
      <c r="AA24" s="54"/>
      <c r="AB24" s="54"/>
      <c r="AC24" s="54"/>
      <c r="AD24" s="57"/>
      <c r="AE24" s="127">
        <v>0</v>
      </c>
      <c r="AF24" s="129"/>
      <c r="AG24" s="57"/>
      <c r="AH24" s="57"/>
      <c r="AI24" s="57"/>
      <c r="AJ24" s="54"/>
      <c r="AK24" s="127">
        <v>0</v>
      </c>
      <c r="AL24" s="129"/>
      <c r="AM24" s="54"/>
      <c r="AN24" s="54"/>
      <c r="AO24" s="54"/>
      <c r="AP24" s="57"/>
      <c r="AQ24" s="127">
        <v>0</v>
      </c>
      <c r="AR24" s="129"/>
      <c r="AS24" s="50"/>
    </row>
    <row r="25" spans="1:45" x14ac:dyDescent="0.2">
      <c r="A25" s="135"/>
      <c r="B25" s="137"/>
      <c r="C25" s="140"/>
      <c r="D25" s="58" t="s">
        <v>57</v>
      </c>
      <c r="E25" s="58"/>
      <c r="F25" s="127"/>
      <c r="G25" s="129"/>
      <c r="H25" s="102"/>
      <c r="I25" s="81"/>
      <c r="J25" s="81"/>
      <c r="K25" s="81"/>
      <c r="L25" s="127"/>
      <c r="M25" s="129"/>
      <c r="N25" s="54"/>
      <c r="O25" s="82"/>
      <c r="P25" s="82"/>
      <c r="Q25" s="83"/>
      <c r="R25" s="83"/>
      <c r="S25" s="127">
        <v>0</v>
      </c>
      <c r="T25" s="129"/>
      <c r="U25" s="83"/>
      <c r="V25" s="83"/>
      <c r="W25" s="54"/>
      <c r="X25" s="54"/>
      <c r="Y25" s="127">
        <v>0</v>
      </c>
      <c r="Z25" s="129"/>
      <c r="AA25" s="54"/>
      <c r="AB25" s="54"/>
      <c r="AC25" s="54"/>
      <c r="AD25" s="57"/>
      <c r="AE25" s="127">
        <v>0</v>
      </c>
      <c r="AF25" s="129"/>
      <c r="AG25" s="57"/>
      <c r="AH25" s="57"/>
      <c r="AI25" s="57"/>
      <c r="AJ25" s="54"/>
      <c r="AK25" s="127">
        <v>0</v>
      </c>
      <c r="AL25" s="129"/>
      <c r="AM25" s="54"/>
      <c r="AN25" s="54"/>
      <c r="AO25" s="54"/>
      <c r="AP25" s="57"/>
      <c r="AQ25" s="127">
        <v>0</v>
      </c>
      <c r="AR25" s="129"/>
      <c r="AS25" s="50"/>
    </row>
    <row r="26" spans="1:45" ht="20.25" customHeight="1" x14ac:dyDescent="0.2">
      <c r="A26" s="135"/>
      <c r="B26" s="137"/>
      <c r="C26" s="140"/>
      <c r="D26" s="58" t="s">
        <v>58</v>
      </c>
      <c r="E26" s="58"/>
      <c r="F26" s="127"/>
      <c r="G26" s="129"/>
      <c r="H26" s="102"/>
      <c r="I26" s="81"/>
      <c r="J26" s="81"/>
      <c r="K26" s="81"/>
      <c r="L26" s="127"/>
      <c r="M26" s="129"/>
      <c r="N26" s="54"/>
      <c r="O26" s="82"/>
      <c r="P26" s="82"/>
      <c r="Q26" s="83"/>
      <c r="R26" s="83"/>
      <c r="S26" s="127">
        <v>0</v>
      </c>
      <c r="T26" s="129"/>
      <c r="U26" s="83"/>
      <c r="V26" s="83"/>
      <c r="W26" s="54"/>
      <c r="X26" s="54"/>
      <c r="Y26" s="127">
        <v>0</v>
      </c>
      <c r="Z26" s="129"/>
      <c r="AA26" s="54"/>
      <c r="AB26" s="54"/>
      <c r="AC26" s="54"/>
      <c r="AD26" s="57"/>
      <c r="AE26" s="127">
        <v>0</v>
      </c>
      <c r="AF26" s="129"/>
      <c r="AG26" s="57"/>
      <c r="AH26" s="57"/>
      <c r="AI26" s="57"/>
      <c r="AJ26" s="54"/>
      <c r="AK26" s="127">
        <v>0</v>
      </c>
      <c r="AL26" s="129"/>
      <c r="AM26" s="54"/>
      <c r="AN26" s="54"/>
      <c r="AO26" s="54"/>
      <c r="AP26" s="57"/>
      <c r="AQ26" s="127">
        <v>0</v>
      </c>
      <c r="AR26" s="129"/>
      <c r="AS26" s="50"/>
    </row>
    <row r="27" spans="1:45" ht="25.5" x14ac:dyDescent="0.2">
      <c r="A27" s="135"/>
      <c r="B27" s="137"/>
      <c r="C27" s="140"/>
      <c r="D27" s="58" t="s">
        <v>59</v>
      </c>
      <c r="E27" s="58"/>
      <c r="F27" s="127"/>
      <c r="G27" s="129"/>
      <c r="H27" s="102"/>
      <c r="I27" s="81"/>
      <c r="J27" s="81"/>
      <c r="K27" s="81"/>
      <c r="L27" s="127"/>
      <c r="M27" s="129"/>
      <c r="N27" s="54"/>
      <c r="O27" s="82"/>
      <c r="P27" s="82"/>
      <c r="Q27" s="83"/>
      <c r="R27" s="83"/>
      <c r="S27" s="127">
        <v>0</v>
      </c>
      <c r="T27" s="129"/>
      <c r="U27" s="83"/>
      <c r="V27" s="83"/>
      <c r="W27" s="54"/>
      <c r="X27" s="54"/>
      <c r="Y27" s="127">
        <v>0</v>
      </c>
      <c r="Z27" s="129"/>
      <c r="AA27" s="54"/>
      <c r="AB27" s="54"/>
      <c r="AC27" s="54"/>
      <c r="AD27" s="57"/>
      <c r="AE27" s="127">
        <v>0</v>
      </c>
      <c r="AF27" s="129"/>
      <c r="AG27" s="57"/>
      <c r="AH27" s="57"/>
      <c r="AI27" s="57"/>
      <c r="AJ27" s="54"/>
      <c r="AK27" s="127">
        <v>0</v>
      </c>
      <c r="AL27" s="129"/>
      <c r="AM27" s="54"/>
      <c r="AN27" s="54"/>
      <c r="AO27" s="54"/>
      <c r="AP27" s="57"/>
      <c r="AQ27" s="127">
        <v>0</v>
      </c>
      <c r="AR27" s="129"/>
      <c r="AS27" s="50"/>
    </row>
    <row r="28" spans="1:45" ht="25.5" x14ac:dyDescent="0.2">
      <c r="A28" s="135"/>
      <c r="B28" s="137"/>
      <c r="C28" s="140"/>
      <c r="D28" s="58" t="s">
        <v>60</v>
      </c>
      <c r="E28" s="58"/>
      <c r="F28" s="128"/>
      <c r="G28" s="130"/>
      <c r="H28" s="102"/>
      <c r="I28" s="81"/>
      <c r="J28" s="81"/>
      <c r="K28" s="81"/>
      <c r="L28" s="128"/>
      <c r="M28" s="130"/>
      <c r="N28" s="54"/>
      <c r="O28" s="82"/>
      <c r="P28" s="82"/>
      <c r="Q28" s="83"/>
      <c r="R28" s="83"/>
      <c r="S28" s="128">
        <v>0</v>
      </c>
      <c r="T28" s="130"/>
      <c r="U28" s="83"/>
      <c r="V28" s="83"/>
      <c r="W28" s="54"/>
      <c r="X28" s="54"/>
      <c r="Y28" s="128">
        <v>0</v>
      </c>
      <c r="Z28" s="130"/>
      <c r="AA28" s="54"/>
      <c r="AB28" s="54"/>
      <c r="AC28" s="54"/>
      <c r="AD28" s="57"/>
      <c r="AE28" s="128">
        <v>0</v>
      </c>
      <c r="AF28" s="130"/>
      <c r="AG28" s="57"/>
      <c r="AH28" s="57"/>
      <c r="AI28" s="57"/>
      <c r="AJ28" s="54"/>
      <c r="AK28" s="128">
        <v>0</v>
      </c>
      <c r="AL28" s="130"/>
      <c r="AM28" s="54"/>
      <c r="AN28" s="54"/>
      <c r="AO28" s="54"/>
      <c r="AP28" s="57"/>
      <c r="AQ28" s="128">
        <v>0</v>
      </c>
      <c r="AR28" s="130"/>
      <c r="AS28" s="50"/>
    </row>
    <row r="29" spans="1:45" ht="25.5" x14ac:dyDescent="0.2">
      <c r="A29" s="135"/>
      <c r="B29" s="137"/>
      <c r="C29" s="140"/>
      <c r="D29" s="84" t="s">
        <v>65</v>
      </c>
      <c r="E29" s="84"/>
      <c r="F29" s="56">
        <v>0</v>
      </c>
      <c r="G29" s="62">
        <f t="shared" ref="G29:G37" si="0">+F29</f>
        <v>0</v>
      </c>
      <c r="H29" s="103"/>
      <c r="I29" s="103"/>
      <c r="J29" s="81"/>
      <c r="K29" s="81"/>
      <c r="L29" s="56">
        <v>0.2</v>
      </c>
      <c r="M29" s="62">
        <f t="shared" ref="M29:M30" si="1">+L29</f>
        <v>0.2</v>
      </c>
      <c r="N29" s="82"/>
      <c r="O29" s="81"/>
      <c r="P29" s="81"/>
      <c r="Q29" s="81"/>
      <c r="R29" s="81"/>
      <c r="S29" s="56">
        <v>0.12</v>
      </c>
      <c r="T29" s="62">
        <f>+M29+S29</f>
        <v>0.32</v>
      </c>
      <c r="U29" s="85"/>
      <c r="V29" s="54"/>
      <c r="W29" s="54"/>
      <c r="X29" s="54"/>
      <c r="Y29" s="56">
        <v>0</v>
      </c>
      <c r="Z29" s="62">
        <f t="shared" ref="Z29:Z40" si="2">+T29+Y29</f>
        <v>0.32</v>
      </c>
      <c r="AA29" s="81"/>
      <c r="AB29" s="81"/>
      <c r="AC29" s="81"/>
      <c r="AD29" s="57"/>
      <c r="AE29" s="56">
        <v>0.05</v>
      </c>
      <c r="AF29" s="62">
        <f t="shared" ref="AF29:AF40" si="3">+Z29+AE29</f>
        <v>0.37</v>
      </c>
      <c r="AG29" s="57"/>
      <c r="AH29" s="57"/>
      <c r="AI29" s="57"/>
      <c r="AJ29" s="54"/>
      <c r="AK29" s="108"/>
      <c r="AL29" s="62">
        <f t="shared" ref="AL29:AL40" si="4">+AF29+AK29</f>
        <v>0.37</v>
      </c>
      <c r="AM29" s="54"/>
      <c r="AN29" s="54"/>
      <c r="AO29" s="54"/>
      <c r="AP29" s="57"/>
      <c r="AQ29" s="79">
        <v>0</v>
      </c>
      <c r="AR29" s="55">
        <f t="shared" ref="AR29:AR40" si="5">+AL29+AQ29</f>
        <v>0.37</v>
      </c>
      <c r="AS29" s="50"/>
    </row>
    <row r="30" spans="1:45" ht="25.5" x14ac:dyDescent="0.2">
      <c r="A30" s="135"/>
      <c r="B30" s="138"/>
      <c r="C30" s="140"/>
      <c r="D30" s="84" t="s">
        <v>66</v>
      </c>
      <c r="E30" s="84"/>
      <c r="F30" s="56">
        <v>0</v>
      </c>
      <c r="G30" s="62">
        <f t="shared" si="0"/>
        <v>0</v>
      </c>
      <c r="H30" s="103"/>
      <c r="I30" s="103"/>
      <c r="J30" s="81"/>
      <c r="K30" s="81"/>
      <c r="L30" s="56">
        <v>0.15</v>
      </c>
      <c r="M30" s="62">
        <f t="shared" si="1"/>
        <v>0.15</v>
      </c>
      <c r="N30" s="82"/>
      <c r="O30" s="81"/>
      <c r="P30" s="81"/>
      <c r="Q30" s="81"/>
      <c r="R30" s="81"/>
      <c r="S30" s="56">
        <v>0.12</v>
      </c>
      <c r="T30" s="62">
        <f t="shared" ref="T30:T40" si="6">+M30+S30</f>
        <v>0.27</v>
      </c>
      <c r="U30" s="54"/>
      <c r="V30" s="54"/>
      <c r="W30" s="54"/>
      <c r="X30" s="54"/>
      <c r="Y30" s="56">
        <v>0</v>
      </c>
      <c r="Z30" s="62">
        <f t="shared" si="2"/>
        <v>0.27</v>
      </c>
      <c r="AA30" s="81"/>
      <c r="AB30" s="81"/>
      <c r="AC30" s="81"/>
      <c r="AD30" s="57"/>
      <c r="AE30" s="56">
        <v>0.05</v>
      </c>
      <c r="AF30" s="62">
        <f t="shared" si="3"/>
        <v>0.32</v>
      </c>
      <c r="AG30" s="57"/>
      <c r="AH30" s="57"/>
      <c r="AI30" s="57"/>
      <c r="AJ30" s="54"/>
      <c r="AK30" s="109"/>
      <c r="AL30" s="62">
        <f t="shared" si="4"/>
        <v>0.32</v>
      </c>
      <c r="AM30" s="54"/>
      <c r="AN30" s="54"/>
      <c r="AO30" s="54"/>
      <c r="AP30" s="57"/>
      <c r="AQ30" s="104">
        <v>0</v>
      </c>
      <c r="AR30" s="105">
        <f t="shared" si="5"/>
        <v>0.32</v>
      </c>
      <c r="AS30" s="50"/>
    </row>
    <row r="31" spans="1:45" ht="38.25" x14ac:dyDescent="0.2">
      <c r="A31" s="131" t="s">
        <v>77</v>
      </c>
      <c r="B31" s="139" t="s">
        <v>69</v>
      </c>
      <c r="C31" s="84" t="s">
        <v>44</v>
      </c>
      <c r="D31" s="84" t="s">
        <v>67</v>
      </c>
      <c r="E31" s="84"/>
      <c r="F31" s="56">
        <v>0</v>
      </c>
      <c r="G31" s="62">
        <f t="shared" si="0"/>
        <v>0</v>
      </c>
      <c r="H31" s="81"/>
      <c r="I31" s="81"/>
      <c r="J31" s="81"/>
      <c r="K31" s="81"/>
      <c r="L31" s="56">
        <v>0.15</v>
      </c>
      <c r="M31" s="62">
        <f t="shared" ref="M31:M37" si="7">+L31</f>
        <v>0.15</v>
      </c>
      <c r="N31" s="82"/>
      <c r="O31" s="81"/>
      <c r="P31" s="81"/>
      <c r="Q31" s="81"/>
      <c r="R31" s="81"/>
      <c r="S31" s="86">
        <v>0.05</v>
      </c>
      <c r="T31" s="62">
        <f t="shared" si="6"/>
        <v>0.2</v>
      </c>
      <c r="U31" s="54"/>
      <c r="V31" s="54"/>
      <c r="W31" s="54"/>
      <c r="X31" s="54"/>
      <c r="Y31" s="86">
        <v>0</v>
      </c>
      <c r="Z31" s="87">
        <f t="shared" si="2"/>
        <v>0.2</v>
      </c>
      <c r="AA31" s="54"/>
      <c r="AB31" s="54"/>
      <c r="AC31" s="81"/>
      <c r="AD31" s="57"/>
      <c r="AE31" s="56">
        <v>0.1</v>
      </c>
      <c r="AF31" s="87">
        <f t="shared" si="3"/>
        <v>0.30000000000000004</v>
      </c>
      <c r="AG31" s="57"/>
      <c r="AH31" s="57"/>
      <c r="AI31" s="57"/>
      <c r="AJ31" s="81"/>
      <c r="AK31" s="56">
        <v>0.05</v>
      </c>
      <c r="AL31" s="87">
        <f t="shared" si="4"/>
        <v>0.35000000000000003</v>
      </c>
      <c r="AM31" s="81"/>
      <c r="AN31" s="81"/>
      <c r="AO31" s="81"/>
      <c r="AP31" s="57"/>
      <c r="AQ31" s="65">
        <v>4.48E-2</v>
      </c>
      <c r="AR31" s="87">
        <f t="shared" si="5"/>
        <v>0.39480000000000004</v>
      </c>
      <c r="AS31" s="50"/>
    </row>
    <row r="32" spans="1:45" ht="38.25" customHeight="1" x14ac:dyDescent="0.2">
      <c r="A32" s="132"/>
      <c r="B32" s="139"/>
      <c r="C32" s="88" t="s">
        <v>46</v>
      </c>
      <c r="D32" s="84" t="s">
        <v>62</v>
      </c>
      <c r="E32" s="84"/>
      <c r="F32" s="56">
        <v>0</v>
      </c>
      <c r="G32" s="62">
        <f t="shared" si="0"/>
        <v>0</v>
      </c>
      <c r="H32" s="103"/>
      <c r="I32" s="103"/>
      <c r="J32" s="81"/>
      <c r="K32" s="81"/>
      <c r="L32" s="56">
        <v>0.2</v>
      </c>
      <c r="M32" s="62">
        <f t="shared" si="7"/>
        <v>0.2</v>
      </c>
      <c r="N32" s="82"/>
      <c r="O32" s="81"/>
      <c r="P32" s="81"/>
      <c r="Q32" s="81"/>
      <c r="R32" s="81"/>
      <c r="S32" s="86">
        <v>0.05</v>
      </c>
      <c r="T32" s="62">
        <f t="shared" si="6"/>
        <v>0.25</v>
      </c>
      <c r="U32" s="54"/>
      <c r="V32" s="54"/>
      <c r="W32" s="54"/>
      <c r="X32" s="54"/>
      <c r="Y32" s="86">
        <v>0</v>
      </c>
      <c r="Z32" s="87">
        <f t="shared" si="2"/>
        <v>0.25</v>
      </c>
      <c r="AA32" s="54"/>
      <c r="AB32" s="54"/>
      <c r="AC32" s="81"/>
      <c r="AD32" s="57"/>
      <c r="AE32" s="56">
        <v>0.15</v>
      </c>
      <c r="AF32" s="87">
        <f t="shared" si="3"/>
        <v>0.4</v>
      </c>
      <c r="AG32" s="57"/>
      <c r="AH32" s="57"/>
      <c r="AI32" s="57"/>
      <c r="AJ32" s="81"/>
      <c r="AK32" s="56">
        <v>0.05</v>
      </c>
      <c r="AL32" s="87">
        <f t="shared" si="4"/>
        <v>0.45</v>
      </c>
      <c r="AM32" s="63"/>
      <c r="AN32" s="63"/>
      <c r="AO32" s="63"/>
      <c r="AP32" s="57"/>
      <c r="AQ32" s="79">
        <v>0</v>
      </c>
      <c r="AR32" s="61">
        <f t="shared" si="5"/>
        <v>0.45</v>
      </c>
      <c r="AS32" s="50"/>
    </row>
    <row r="33" spans="1:45" ht="38.25" x14ac:dyDescent="0.2">
      <c r="A33" s="133"/>
      <c r="B33" s="139"/>
      <c r="C33" s="88"/>
      <c r="D33" s="84" t="s">
        <v>63</v>
      </c>
      <c r="E33" s="84"/>
      <c r="F33" s="56">
        <v>0</v>
      </c>
      <c r="G33" s="62">
        <f t="shared" si="0"/>
        <v>0</v>
      </c>
      <c r="H33" s="103"/>
      <c r="I33" s="103"/>
      <c r="J33" s="103"/>
      <c r="K33" s="81"/>
      <c r="L33" s="56">
        <v>0.2</v>
      </c>
      <c r="M33" s="62">
        <f t="shared" si="7"/>
        <v>0.2</v>
      </c>
      <c r="N33" s="89"/>
      <c r="O33" s="81"/>
      <c r="P33" s="81"/>
      <c r="Q33" s="81"/>
      <c r="R33" s="81"/>
      <c r="S33" s="86">
        <v>0.05</v>
      </c>
      <c r="T33" s="62">
        <f t="shared" si="6"/>
        <v>0.25</v>
      </c>
      <c r="U33" s="63"/>
      <c r="V33" s="63"/>
      <c r="W33" s="63"/>
      <c r="X33" s="63"/>
      <c r="Y33" s="86">
        <v>0</v>
      </c>
      <c r="Z33" s="87">
        <f t="shared" si="2"/>
        <v>0.25</v>
      </c>
      <c r="AA33" s="81"/>
      <c r="AB33" s="81"/>
      <c r="AC33" s="81"/>
      <c r="AD33" s="57"/>
      <c r="AE33" s="56">
        <v>0.15</v>
      </c>
      <c r="AF33" s="87">
        <f t="shared" si="3"/>
        <v>0.4</v>
      </c>
      <c r="AG33" s="57"/>
      <c r="AH33" s="57"/>
      <c r="AI33" s="57"/>
      <c r="AJ33" s="81"/>
      <c r="AK33" s="56">
        <v>0</v>
      </c>
      <c r="AL33" s="87">
        <f t="shared" si="4"/>
        <v>0.4</v>
      </c>
      <c r="AM33" s="63"/>
      <c r="AN33" s="63"/>
      <c r="AO33" s="63"/>
      <c r="AP33" s="57"/>
      <c r="AQ33" s="79">
        <v>0</v>
      </c>
      <c r="AR33" s="61">
        <f t="shared" si="5"/>
        <v>0.4</v>
      </c>
      <c r="AS33" s="50"/>
    </row>
    <row r="34" spans="1:45" ht="63.75" x14ac:dyDescent="0.2">
      <c r="A34" s="131" t="s">
        <v>112</v>
      </c>
      <c r="B34" s="140" t="s">
        <v>70</v>
      </c>
      <c r="C34" s="58" t="s">
        <v>38</v>
      </c>
      <c r="D34" s="58" t="s">
        <v>61</v>
      </c>
      <c r="E34" s="58"/>
      <c r="F34" s="65">
        <v>0</v>
      </c>
      <c r="G34" s="90">
        <f t="shared" si="0"/>
        <v>0</v>
      </c>
      <c r="H34" s="81"/>
      <c r="I34" s="81"/>
      <c r="J34" s="81"/>
      <c r="K34" s="81"/>
      <c r="L34" s="65">
        <v>3.9199999999999999E-2</v>
      </c>
      <c r="M34" s="90">
        <f t="shared" si="7"/>
        <v>3.9199999999999999E-2</v>
      </c>
      <c r="N34" s="63"/>
      <c r="O34" s="63"/>
      <c r="P34" s="63"/>
      <c r="Q34" s="63"/>
      <c r="R34" s="63"/>
      <c r="S34" s="65">
        <v>0</v>
      </c>
      <c r="T34" s="62">
        <f t="shared" si="6"/>
        <v>3.9199999999999999E-2</v>
      </c>
      <c r="U34" s="63"/>
      <c r="V34" s="63"/>
      <c r="W34" s="63"/>
      <c r="X34" s="63"/>
      <c r="Y34" s="65">
        <v>0</v>
      </c>
      <c r="Z34" s="90">
        <f t="shared" si="2"/>
        <v>3.9199999999999999E-2</v>
      </c>
      <c r="AA34" s="63"/>
      <c r="AB34" s="63"/>
      <c r="AC34" s="63"/>
      <c r="AD34" s="57"/>
      <c r="AE34" s="56">
        <v>0</v>
      </c>
      <c r="AF34" s="90">
        <f t="shared" si="3"/>
        <v>3.9199999999999999E-2</v>
      </c>
      <c r="AG34" s="57"/>
      <c r="AH34" s="57"/>
      <c r="AI34" s="57"/>
      <c r="AJ34" s="63"/>
      <c r="AK34" s="56">
        <v>0</v>
      </c>
      <c r="AL34" s="90">
        <f t="shared" si="4"/>
        <v>3.9199999999999999E-2</v>
      </c>
      <c r="AM34" s="81"/>
      <c r="AN34" s="81"/>
      <c r="AO34" s="81"/>
      <c r="AP34" s="57"/>
      <c r="AQ34" s="80">
        <v>4.48E-2</v>
      </c>
      <c r="AR34" s="64">
        <f t="shared" si="5"/>
        <v>8.3999999999999991E-2</v>
      </c>
      <c r="AS34" s="50"/>
    </row>
    <row r="35" spans="1:45" ht="51" x14ac:dyDescent="0.2">
      <c r="A35" s="132"/>
      <c r="B35" s="140"/>
      <c r="C35" s="58" t="s">
        <v>38</v>
      </c>
      <c r="D35" s="58" t="s">
        <v>113</v>
      </c>
      <c r="E35" s="58"/>
      <c r="F35" s="65">
        <v>0</v>
      </c>
      <c r="G35" s="62">
        <f t="shared" si="0"/>
        <v>0</v>
      </c>
      <c r="H35" s="76"/>
      <c r="I35" s="76"/>
      <c r="J35" s="76"/>
      <c r="K35" s="76"/>
      <c r="L35" s="65">
        <v>0</v>
      </c>
      <c r="M35" s="62">
        <f t="shared" si="7"/>
        <v>0</v>
      </c>
      <c r="N35" s="81"/>
      <c r="O35" s="81"/>
      <c r="P35" s="81"/>
      <c r="Q35" s="81"/>
      <c r="R35" s="81"/>
      <c r="S35" s="65">
        <v>0.16619999999999999</v>
      </c>
      <c r="T35" s="62">
        <f t="shared" si="6"/>
        <v>0.16619999999999999</v>
      </c>
      <c r="U35" s="81"/>
      <c r="V35" s="81"/>
      <c r="W35" s="81"/>
      <c r="X35" s="81"/>
      <c r="Y35" s="65">
        <v>0.621</v>
      </c>
      <c r="Z35" s="90">
        <f t="shared" si="2"/>
        <v>0.78720000000000001</v>
      </c>
      <c r="AA35" s="81"/>
      <c r="AB35" s="81"/>
      <c r="AC35" s="81"/>
      <c r="AD35" s="57"/>
      <c r="AE35" s="65">
        <v>0.20280000000000001</v>
      </c>
      <c r="AF35" s="90">
        <f t="shared" si="3"/>
        <v>0.99</v>
      </c>
      <c r="AG35" s="57"/>
      <c r="AH35" s="57"/>
      <c r="AI35" s="57"/>
      <c r="AJ35" s="81"/>
      <c r="AK35" s="56">
        <v>0.01</v>
      </c>
      <c r="AL35" s="90">
        <f t="shared" si="4"/>
        <v>1</v>
      </c>
      <c r="AM35" s="81"/>
      <c r="AN35" s="81"/>
      <c r="AO35" s="81"/>
      <c r="AP35" s="57"/>
      <c r="AQ35" s="79">
        <v>0</v>
      </c>
      <c r="AR35" s="64">
        <f t="shared" si="5"/>
        <v>1</v>
      </c>
      <c r="AS35" s="50"/>
    </row>
    <row r="36" spans="1:45" ht="36" customHeight="1" x14ac:dyDescent="0.2">
      <c r="A36" s="132"/>
      <c r="B36" s="140" t="s">
        <v>71</v>
      </c>
      <c r="C36" s="141" t="s">
        <v>72</v>
      </c>
      <c r="D36" s="84" t="s">
        <v>64</v>
      </c>
      <c r="E36" s="112"/>
      <c r="F36" s="65">
        <v>0</v>
      </c>
      <c r="G36" s="62">
        <f t="shared" si="0"/>
        <v>0</v>
      </c>
      <c r="H36" s="76"/>
      <c r="I36" s="76"/>
      <c r="J36" s="81"/>
      <c r="K36" s="81"/>
      <c r="L36" s="65">
        <v>0.15</v>
      </c>
      <c r="M36" s="62">
        <f t="shared" si="7"/>
        <v>0.15</v>
      </c>
      <c r="N36" s="81"/>
      <c r="O36" s="81"/>
      <c r="P36" s="81"/>
      <c r="Q36" s="81"/>
      <c r="R36" s="81"/>
      <c r="S36" s="65">
        <v>0.05</v>
      </c>
      <c r="T36" s="62">
        <f t="shared" si="6"/>
        <v>0.2</v>
      </c>
      <c r="U36" s="81"/>
      <c r="V36" s="81"/>
      <c r="W36" s="81"/>
      <c r="X36" s="81"/>
      <c r="Y36" s="65">
        <v>0</v>
      </c>
      <c r="Z36" s="90">
        <f t="shared" si="2"/>
        <v>0.2</v>
      </c>
      <c r="AA36" s="81"/>
      <c r="AB36" s="81"/>
      <c r="AC36" s="81"/>
      <c r="AD36" s="57"/>
      <c r="AE36" s="65">
        <v>0.05</v>
      </c>
      <c r="AF36" s="90">
        <f t="shared" si="3"/>
        <v>0.25</v>
      </c>
      <c r="AG36" s="57"/>
      <c r="AH36" s="57"/>
      <c r="AI36" s="57"/>
      <c r="AJ36" s="81"/>
      <c r="AK36" s="65">
        <v>0</v>
      </c>
      <c r="AL36" s="90">
        <f t="shared" si="4"/>
        <v>0.25</v>
      </c>
      <c r="AM36" s="81"/>
      <c r="AN36" s="81"/>
      <c r="AO36" s="81"/>
      <c r="AP36" s="57"/>
      <c r="AQ36" s="79">
        <v>0</v>
      </c>
      <c r="AR36" s="64">
        <f t="shared" si="5"/>
        <v>0.25</v>
      </c>
      <c r="AS36" s="50"/>
    </row>
    <row r="37" spans="1:45" ht="25.5" x14ac:dyDescent="0.2">
      <c r="A37" s="132"/>
      <c r="B37" s="140"/>
      <c r="C37" s="141"/>
      <c r="D37" s="84" t="s">
        <v>74</v>
      </c>
      <c r="E37" s="84"/>
      <c r="F37" s="65">
        <v>0</v>
      </c>
      <c r="G37" s="62">
        <f t="shared" si="0"/>
        <v>0</v>
      </c>
      <c r="H37" s="76"/>
      <c r="I37" s="76"/>
      <c r="J37" s="91"/>
      <c r="K37" s="91"/>
      <c r="L37" s="65">
        <v>0</v>
      </c>
      <c r="M37" s="62">
        <f t="shared" si="7"/>
        <v>0</v>
      </c>
      <c r="N37" s="81"/>
      <c r="O37" s="81"/>
      <c r="P37" s="81"/>
      <c r="Q37" s="81"/>
      <c r="R37" s="81"/>
      <c r="S37" s="65">
        <v>0.16619999999999999</v>
      </c>
      <c r="T37" s="62">
        <f t="shared" si="6"/>
        <v>0.16619999999999999</v>
      </c>
      <c r="U37" s="81"/>
      <c r="V37" s="81"/>
      <c r="W37" s="81"/>
      <c r="X37" s="81"/>
      <c r="Y37" s="65">
        <v>0</v>
      </c>
      <c r="Z37" s="90">
        <f t="shared" si="2"/>
        <v>0.16619999999999999</v>
      </c>
      <c r="AA37" s="81"/>
      <c r="AB37" s="81"/>
      <c r="AC37" s="81"/>
      <c r="AD37" s="57"/>
      <c r="AE37" s="65">
        <v>0.05</v>
      </c>
      <c r="AF37" s="90">
        <f t="shared" si="3"/>
        <v>0.2162</v>
      </c>
      <c r="AG37" s="57"/>
      <c r="AH37" s="57"/>
      <c r="AI37" s="57"/>
      <c r="AJ37" s="81"/>
      <c r="AK37" s="65">
        <v>0.05</v>
      </c>
      <c r="AL37" s="90">
        <f t="shared" si="4"/>
        <v>0.26619999999999999</v>
      </c>
      <c r="AM37" s="81"/>
      <c r="AN37" s="81"/>
      <c r="AO37" s="81"/>
      <c r="AP37" s="57"/>
      <c r="AQ37" s="56">
        <v>0.1</v>
      </c>
      <c r="AR37" s="90">
        <f t="shared" si="5"/>
        <v>0.36619999999999997</v>
      </c>
      <c r="AS37" s="50"/>
    </row>
    <row r="38" spans="1:45" ht="79.5" customHeight="1" x14ac:dyDescent="0.2">
      <c r="A38" s="132"/>
      <c r="B38" s="100"/>
      <c r="C38" s="101"/>
      <c r="D38" s="84" t="s">
        <v>117</v>
      </c>
      <c r="E38" s="84"/>
      <c r="F38" s="65">
        <v>0</v>
      </c>
      <c r="G38" s="62">
        <f t="shared" ref="G38:G40" si="8">+F38</f>
        <v>0</v>
      </c>
      <c r="H38" s="76"/>
      <c r="I38" s="76"/>
      <c r="J38" s="91"/>
      <c r="K38" s="91"/>
      <c r="L38" s="65">
        <v>0</v>
      </c>
      <c r="M38" s="62">
        <f t="shared" ref="M38:M40" si="9">+L38</f>
        <v>0</v>
      </c>
      <c r="N38" s="76"/>
      <c r="O38" s="76"/>
      <c r="P38" s="91"/>
      <c r="Q38" s="91"/>
      <c r="R38" s="91"/>
      <c r="S38" s="65">
        <v>0</v>
      </c>
      <c r="T38" s="62">
        <f t="shared" si="6"/>
        <v>0</v>
      </c>
      <c r="U38" s="91"/>
      <c r="V38" s="91"/>
      <c r="W38" s="91"/>
      <c r="X38" s="91"/>
      <c r="Y38" s="65">
        <v>0</v>
      </c>
      <c r="Z38" s="90">
        <f t="shared" si="2"/>
        <v>0</v>
      </c>
      <c r="AA38" s="91"/>
      <c r="AB38" s="81"/>
      <c r="AC38" s="81"/>
      <c r="AD38" s="57"/>
      <c r="AE38" s="65">
        <v>0</v>
      </c>
      <c r="AF38" s="90">
        <f t="shared" si="3"/>
        <v>0</v>
      </c>
      <c r="AG38" s="57"/>
      <c r="AH38" s="57"/>
      <c r="AI38" s="57"/>
      <c r="AJ38" s="81"/>
      <c r="AK38" s="65">
        <v>0</v>
      </c>
      <c r="AL38" s="90">
        <f t="shared" si="4"/>
        <v>0</v>
      </c>
      <c r="AM38" s="81"/>
      <c r="AN38" s="81"/>
      <c r="AO38" s="81"/>
      <c r="AP38" s="57"/>
      <c r="AQ38" s="56">
        <v>0</v>
      </c>
      <c r="AR38" s="90">
        <f t="shared" si="5"/>
        <v>0</v>
      </c>
      <c r="AS38" s="50"/>
    </row>
    <row r="39" spans="1:45" ht="76.5" x14ac:dyDescent="0.2">
      <c r="A39" s="132"/>
      <c r="B39" s="100"/>
      <c r="C39" s="101"/>
      <c r="D39" s="84" t="s">
        <v>118</v>
      </c>
      <c r="E39" s="84"/>
      <c r="F39" s="65">
        <v>0</v>
      </c>
      <c r="G39" s="62">
        <f t="shared" si="8"/>
        <v>0</v>
      </c>
      <c r="H39" s="76"/>
      <c r="I39" s="76"/>
      <c r="J39" s="91"/>
      <c r="K39" s="91"/>
      <c r="L39" s="65">
        <v>0</v>
      </c>
      <c r="M39" s="62">
        <f t="shared" si="9"/>
        <v>0</v>
      </c>
      <c r="N39" s="76"/>
      <c r="O39" s="76"/>
      <c r="P39" s="91"/>
      <c r="Q39" s="91"/>
      <c r="R39" s="91"/>
      <c r="S39" s="65">
        <v>0</v>
      </c>
      <c r="T39" s="62">
        <f t="shared" si="6"/>
        <v>0</v>
      </c>
      <c r="U39" s="91"/>
      <c r="V39" s="91"/>
      <c r="W39" s="91"/>
      <c r="X39" s="91"/>
      <c r="Y39" s="65">
        <v>0</v>
      </c>
      <c r="Z39" s="90">
        <f t="shared" si="2"/>
        <v>0</v>
      </c>
      <c r="AA39" s="91"/>
      <c r="AB39" s="81"/>
      <c r="AC39" s="81"/>
      <c r="AD39" s="57"/>
      <c r="AE39" s="65">
        <v>1</v>
      </c>
      <c r="AF39" s="90">
        <f t="shared" si="3"/>
        <v>1</v>
      </c>
      <c r="AG39" s="57"/>
      <c r="AH39" s="57"/>
      <c r="AI39" s="57"/>
      <c r="AJ39" s="81"/>
      <c r="AK39" s="65">
        <v>0</v>
      </c>
      <c r="AL39" s="90">
        <f t="shared" si="4"/>
        <v>1</v>
      </c>
      <c r="AM39" s="81"/>
      <c r="AN39" s="81"/>
      <c r="AO39" s="81"/>
      <c r="AP39" s="57"/>
      <c r="AQ39" s="56">
        <v>0</v>
      </c>
      <c r="AR39" s="90">
        <f t="shared" si="5"/>
        <v>1</v>
      </c>
      <c r="AS39" s="50"/>
    </row>
    <row r="40" spans="1:45" ht="90" thickBot="1" x14ac:dyDescent="0.25">
      <c r="A40" s="133"/>
      <c r="B40" s="100"/>
      <c r="C40" s="101"/>
      <c r="D40" s="84" t="s">
        <v>119</v>
      </c>
      <c r="E40" s="84"/>
      <c r="F40" s="65">
        <v>0</v>
      </c>
      <c r="G40" s="62">
        <f t="shared" si="8"/>
        <v>0</v>
      </c>
      <c r="H40" s="76"/>
      <c r="I40" s="76"/>
      <c r="J40" s="91"/>
      <c r="K40" s="91"/>
      <c r="L40" s="65">
        <v>0</v>
      </c>
      <c r="M40" s="62">
        <f t="shared" si="9"/>
        <v>0</v>
      </c>
      <c r="N40" s="76"/>
      <c r="O40" s="76"/>
      <c r="P40" s="91"/>
      <c r="Q40" s="91"/>
      <c r="R40" s="91"/>
      <c r="S40" s="65">
        <v>0</v>
      </c>
      <c r="T40" s="62">
        <f t="shared" si="6"/>
        <v>0</v>
      </c>
      <c r="U40" s="91"/>
      <c r="V40" s="91"/>
      <c r="W40" s="91"/>
      <c r="X40" s="91"/>
      <c r="Y40" s="65">
        <v>0</v>
      </c>
      <c r="Z40" s="90">
        <f t="shared" si="2"/>
        <v>0</v>
      </c>
      <c r="AA40" s="91"/>
      <c r="AB40" s="81"/>
      <c r="AC40" s="81"/>
      <c r="AD40" s="57"/>
      <c r="AE40" s="65">
        <v>0.15</v>
      </c>
      <c r="AF40" s="90">
        <f t="shared" si="3"/>
        <v>0.15</v>
      </c>
      <c r="AG40" s="57"/>
      <c r="AH40" s="57"/>
      <c r="AI40" s="57"/>
      <c r="AJ40" s="81"/>
      <c r="AK40" s="65">
        <v>0</v>
      </c>
      <c r="AL40" s="90">
        <f t="shared" si="4"/>
        <v>0.15</v>
      </c>
      <c r="AM40" s="81"/>
      <c r="AN40" s="81"/>
      <c r="AO40" s="81"/>
      <c r="AP40" s="57"/>
      <c r="AQ40" s="56">
        <v>0</v>
      </c>
      <c r="AR40" s="90">
        <f t="shared" si="5"/>
        <v>0.15</v>
      </c>
      <c r="AS40" s="50"/>
    </row>
    <row r="41" spans="1:45" ht="27.75" customHeight="1" thickBot="1" x14ac:dyDescent="0.25">
      <c r="B41" s="156" t="s">
        <v>87</v>
      </c>
      <c r="C41" s="157"/>
      <c r="D41" s="158"/>
      <c r="E41" s="66"/>
      <c r="F41" s="106">
        <f>AVERAGE(F17:F40)</f>
        <v>7.6923076923076927E-2</v>
      </c>
      <c r="G41" s="106">
        <f>AVERAGE(G17:G40)</f>
        <v>7.6923076923076927E-2</v>
      </c>
      <c r="L41" s="106">
        <f>AVERAGE(L17:L40)</f>
        <v>0.1492285714285714</v>
      </c>
      <c r="M41" s="106">
        <f>AVERAGE(M17:M40)</f>
        <v>0.22065714285714289</v>
      </c>
      <c r="S41" s="106">
        <f>AVERAGE(S17:S40)</f>
        <v>3.2183333333333335E-2</v>
      </c>
      <c r="T41" s="106">
        <f>AVERAGE(T17:T40)</f>
        <v>0.27582857142857142</v>
      </c>
      <c r="Y41" s="106">
        <f>AVERAGE(Y17:Y40)</f>
        <v>2.5874999999999999E-2</v>
      </c>
      <c r="Z41" s="106">
        <f>AVERAGE(Z17:Z40)</f>
        <v>0.32018571428571435</v>
      </c>
      <c r="AE41" s="106">
        <f>AVERAGE(AE17:AE40)</f>
        <v>8.1366666666666657E-2</v>
      </c>
      <c r="AF41" s="106">
        <f>AVERAGE(AF17:AF40)</f>
        <v>0.45967142857142862</v>
      </c>
      <c r="AK41" s="106">
        <f>AVERAGE(AK17:AK40)</f>
        <v>7.2727272727272727E-3</v>
      </c>
      <c r="AL41" s="106">
        <f>AVERAGE(AL17:AL40)</f>
        <v>0.47109999999999996</v>
      </c>
      <c r="AQ41" s="106">
        <f>AVERAGE(AQ17:AQ40)</f>
        <v>7.899999999999999E-3</v>
      </c>
      <c r="AR41" s="106">
        <f>AVERAGE(AR17:AR40)</f>
        <v>0.48464285714285715</v>
      </c>
      <c r="AS41" s="44"/>
    </row>
    <row r="42" spans="1:45" ht="13.5" thickBot="1" x14ac:dyDescent="0.25"/>
    <row r="43" spans="1:45" ht="13.5" thickBot="1" x14ac:dyDescent="0.25">
      <c r="B43" s="154" t="s">
        <v>88</v>
      </c>
      <c r="C43" s="155"/>
      <c r="D43" s="67" t="s">
        <v>91</v>
      </c>
      <c r="E43" s="68"/>
      <c r="F43" s="68"/>
      <c r="G43" s="68"/>
    </row>
    <row r="44" spans="1:45" ht="13.5" thickBot="1" x14ac:dyDescent="0.25">
      <c r="B44" s="154" t="s">
        <v>92</v>
      </c>
      <c r="C44" s="155"/>
      <c r="D44" s="67">
        <v>178</v>
      </c>
      <c r="E44" s="68"/>
      <c r="F44" s="68"/>
      <c r="G44" s="68"/>
    </row>
    <row r="45" spans="1:45" ht="13.5" thickBot="1" x14ac:dyDescent="0.25">
      <c r="B45" s="69" t="s">
        <v>85</v>
      </c>
      <c r="C45" s="47"/>
      <c r="D45" s="67"/>
      <c r="E45" s="68"/>
      <c r="F45" s="68"/>
      <c r="G45" s="68"/>
    </row>
    <row r="46" spans="1:45" ht="13.5" thickBot="1" x14ac:dyDescent="0.25">
      <c r="B46" s="69" t="s">
        <v>86</v>
      </c>
      <c r="C46" s="47"/>
      <c r="D46" s="99"/>
      <c r="E46" s="68"/>
      <c r="F46" s="68"/>
      <c r="G46" s="68"/>
    </row>
    <row r="47" spans="1:45" ht="13.5" thickBot="1" x14ac:dyDescent="0.25">
      <c r="B47" s="69" t="s">
        <v>89</v>
      </c>
      <c r="C47" s="47"/>
      <c r="D47" s="67"/>
      <c r="E47" s="68"/>
      <c r="F47" s="68"/>
      <c r="G47" s="68"/>
    </row>
    <row r="48" spans="1:45" ht="13.5" thickBot="1" x14ac:dyDescent="0.25">
      <c r="B48" s="69" t="s">
        <v>93</v>
      </c>
      <c r="C48" s="48"/>
      <c r="D48" s="49"/>
    </row>
    <row r="49" spans="2:4" ht="13.5" thickBot="1" x14ac:dyDescent="0.25"/>
    <row r="50" spans="2:4" x14ac:dyDescent="0.2">
      <c r="B50" s="163" t="s">
        <v>94</v>
      </c>
      <c r="C50" s="164"/>
      <c r="D50" s="114">
        <f>+F41</f>
        <v>7.6923076923076927E-2</v>
      </c>
    </row>
    <row r="51" spans="2:4" x14ac:dyDescent="0.2">
      <c r="B51" s="165" t="s">
        <v>95</v>
      </c>
      <c r="C51" s="166"/>
      <c r="D51" s="115">
        <f>+L41</f>
        <v>0.1492285714285714</v>
      </c>
    </row>
    <row r="52" spans="2:4" x14ac:dyDescent="0.2">
      <c r="B52" s="165" t="s">
        <v>96</v>
      </c>
      <c r="C52" s="166"/>
      <c r="D52" s="115">
        <f>+S41</f>
        <v>3.2183333333333335E-2</v>
      </c>
    </row>
    <row r="53" spans="2:4" x14ac:dyDescent="0.2">
      <c r="B53" s="165" t="s">
        <v>97</v>
      </c>
      <c r="C53" s="166"/>
      <c r="D53" s="115">
        <f>+Y41</f>
        <v>2.5874999999999999E-2</v>
      </c>
    </row>
    <row r="54" spans="2:4" x14ac:dyDescent="0.2">
      <c r="B54" s="165" t="s">
        <v>98</v>
      </c>
      <c r="C54" s="166"/>
      <c r="D54" s="115">
        <f>+AE41</f>
        <v>8.1366666666666657E-2</v>
      </c>
    </row>
    <row r="55" spans="2:4" x14ac:dyDescent="0.2">
      <c r="B55" s="165" t="s">
        <v>99</v>
      </c>
      <c r="C55" s="166"/>
      <c r="D55" s="115">
        <f>+AK41</f>
        <v>7.2727272727272727E-3</v>
      </c>
    </row>
    <row r="56" spans="2:4" x14ac:dyDescent="0.2">
      <c r="B56" s="165" t="s">
        <v>100</v>
      </c>
      <c r="C56" s="166"/>
      <c r="D56" s="115">
        <f>+AQ41</f>
        <v>7.899999999999999E-3</v>
      </c>
    </row>
    <row r="57" spans="2:4" x14ac:dyDescent="0.2">
      <c r="B57" s="165" t="s">
        <v>108</v>
      </c>
      <c r="C57" s="166"/>
      <c r="D57" s="116">
        <f>+AQ42</f>
        <v>0</v>
      </c>
    </row>
    <row r="58" spans="2:4" x14ac:dyDescent="0.2">
      <c r="B58" s="165" t="s">
        <v>114</v>
      </c>
      <c r="C58" s="166"/>
      <c r="D58" s="116">
        <f>+AQ43</f>
        <v>0</v>
      </c>
    </row>
    <row r="59" spans="2:4" x14ac:dyDescent="0.2">
      <c r="B59" s="165" t="s">
        <v>115</v>
      </c>
      <c r="C59" s="166"/>
      <c r="D59" s="116" t="e">
        <f>+#REF!</f>
        <v>#REF!</v>
      </c>
    </row>
    <row r="60" spans="2:4" x14ac:dyDescent="0.2">
      <c r="B60" s="165" t="s">
        <v>116</v>
      </c>
      <c r="C60" s="166"/>
      <c r="D60" s="116" t="e">
        <f>+#REF!</f>
        <v>#REF!</v>
      </c>
    </row>
    <row r="61" spans="2:4" ht="13.5" thickBot="1" x14ac:dyDescent="0.25">
      <c r="B61" s="165" t="s">
        <v>120</v>
      </c>
      <c r="C61" s="166"/>
      <c r="D61" s="118" t="e">
        <f>+#REF!</f>
        <v>#REF!</v>
      </c>
    </row>
    <row r="62" spans="2:4" ht="13.5" thickBot="1" x14ac:dyDescent="0.25">
      <c r="B62" s="161" t="s">
        <v>101</v>
      </c>
      <c r="C62" s="162"/>
      <c r="D62" s="107" t="e">
        <f>+#REF!</f>
        <v>#REF!</v>
      </c>
    </row>
    <row r="63" spans="2:4" x14ac:dyDescent="0.2">
      <c r="D63" s="117"/>
    </row>
    <row r="64" spans="2:4" x14ac:dyDescent="0.2">
      <c r="D64" s="117"/>
    </row>
    <row r="76" spans="2:4" x14ac:dyDescent="0.2">
      <c r="B76" s="42" t="s">
        <v>78</v>
      </c>
      <c r="C76" s="42" t="s">
        <v>79</v>
      </c>
    </row>
    <row r="77" spans="2:4" x14ac:dyDescent="0.2">
      <c r="D77" s="42">
        <v>6</v>
      </c>
    </row>
    <row r="78" spans="2:4" x14ac:dyDescent="0.2">
      <c r="C78" s="42">
        <f>100/6</f>
        <v>16.666666666666668</v>
      </c>
    </row>
    <row r="81" spans="2:4" x14ac:dyDescent="0.2">
      <c r="B81" s="42" t="s">
        <v>80</v>
      </c>
    </row>
    <row r="82" spans="2:4" x14ac:dyDescent="0.2">
      <c r="C82" s="42">
        <f>C78*6</f>
        <v>100</v>
      </c>
      <c r="D82" s="42">
        <f>C78</f>
        <v>16.666666666666668</v>
      </c>
    </row>
    <row r="83" spans="2:4" x14ac:dyDescent="0.2">
      <c r="C83" s="42">
        <v>79</v>
      </c>
      <c r="D83" s="42">
        <f>C83*D82/C82</f>
        <v>13.166666666666668</v>
      </c>
    </row>
    <row r="87" spans="2:4" x14ac:dyDescent="0.2">
      <c r="C87" s="42">
        <v>100</v>
      </c>
      <c r="D87" s="42">
        <f>D82*7</f>
        <v>116.66666666666667</v>
      </c>
    </row>
    <row r="88" spans="2:4" x14ac:dyDescent="0.2">
      <c r="C88" s="50" t="e">
        <f>#REF!</f>
        <v>#REF!</v>
      </c>
      <c r="D88" s="42" t="e">
        <f>C88*D87/C87</f>
        <v>#REF!</v>
      </c>
    </row>
    <row r="91" spans="2:4" x14ac:dyDescent="0.2">
      <c r="B91" s="42" t="s">
        <v>18</v>
      </c>
      <c r="C91" s="42">
        <v>28</v>
      </c>
    </row>
    <row r="92" spans="2:4" x14ac:dyDescent="0.2">
      <c r="B92" s="42" t="s">
        <v>47</v>
      </c>
      <c r="C92" s="42">
        <v>31</v>
      </c>
    </row>
    <row r="93" spans="2:4" x14ac:dyDescent="0.2">
      <c r="B93" s="42" t="s">
        <v>1</v>
      </c>
      <c r="C93" s="42">
        <v>30</v>
      </c>
    </row>
    <row r="94" spans="2:4" x14ac:dyDescent="0.2">
      <c r="B94" s="42" t="s">
        <v>2</v>
      </c>
      <c r="C94" s="42">
        <v>31</v>
      </c>
    </row>
    <row r="95" spans="2:4" x14ac:dyDescent="0.2">
      <c r="B95" s="42" t="s">
        <v>3</v>
      </c>
      <c r="C95" s="42">
        <v>30</v>
      </c>
    </row>
    <row r="96" spans="2:4" x14ac:dyDescent="0.2">
      <c r="B96" s="42" t="s">
        <v>4</v>
      </c>
      <c r="C96" s="42">
        <v>28</v>
      </c>
    </row>
    <row r="97" spans="2:3" x14ac:dyDescent="0.2">
      <c r="B97" s="42" t="s">
        <v>84</v>
      </c>
      <c r="C97" s="42">
        <v>31</v>
      </c>
    </row>
    <row r="98" spans="2:3" x14ac:dyDescent="0.2">
      <c r="B98" s="42" t="s">
        <v>90</v>
      </c>
      <c r="C98" s="42">
        <v>30</v>
      </c>
    </row>
  </sheetData>
  <sheetProtection deleteColumns="0" deleteRows="0"/>
  <mergeCells count="51">
    <mergeCell ref="B61:C61"/>
    <mergeCell ref="B58:C58"/>
    <mergeCell ref="B55:C55"/>
    <mergeCell ref="B56:C56"/>
    <mergeCell ref="B43:C43"/>
    <mergeCell ref="B62:C62"/>
    <mergeCell ref="B50:C50"/>
    <mergeCell ref="B51:C51"/>
    <mergeCell ref="B52:C52"/>
    <mergeCell ref="B53:C53"/>
    <mergeCell ref="B54:C54"/>
    <mergeCell ref="B57:C57"/>
    <mergeCell ref="B59:C59"/>
    <mergeCell ref="B60:C60"/>
    <mergeCell ref="B44:C44"/>
    <mergeCell ref="B41:D41"/>
    <mergeCell ref="L18:L28"/>
    <mergeCell ref="M18:M28"/>
    <mergeCell ref="F18:F28"/>
    <mergeCell ref="G18:G28"/>
    <mergeCell ref="N15:R15"/>
    <mergeCell ref="AA15:AD15"/>
    <mergeCell ref="AG15:AJ15"/>
    <mergeCell ref="T18:T28"/>
    <mergeCell ref="Y18:Y28"/>
    <mergeCell ref="Z18:Z28"/>
    <mergeCell ref="AE18:AE28"/>
    <mergeCell ref="AF18:AF28"/>
    <mergeCell ref="A7:A10"/>
    <mergeCell ref="U15:X15"/>
    <mergeCell ref="H15:K15"/>
    <mergeCell ref="B15:B16"/>
    <mergeCell ref="C15:C16"/>
    <mergeCell ref="C18:C30"/>
    <mergeCell ref="D15:D16"/>
    <mergeCell ref="A14:A16"/>
    <mergeCell ref="B14:AR14"/>
    <mergeCell ref="S18:S28"/>
    <mergeCell ref="AM15:AP15"/>
    <mergeCell ref="AQ18:AQ28"/>
    <mergeCell ref="AR18:AR28"/>
    <mergeCell ref="AK18:AK28"/>
    <mergeCell ref="AL18:AL28"/>
    <mergeCell ref="A34:A40"/>
    <mergeCell ref="A17:A30"/>
    <mergeCell ref="B17:B30"/>
    <mergeCell ref="A31:A33"/>
    <mergeCell ref="B31:B33"/>
    <mergeCell ref="B34:B35"/>
    <mergeCell ref="C36:C37"/>
    <mergeCell ref="B36:B37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4"/>
  <sheetViews>
    <sheetView showGridLines="0" topLeftCell="A8" workbookViewId="0">
      <selection activeCell="I13" sqref="I13"/>
    </sheetView>
  </sheetViews>
  <sheetFormatPr baseColWidth="10" defaultColWidth="9.33203125" defaultRowHeight="12.75" x14ac:dyDescent="0.2"/>
  <cols>
    <col min="1" max="1" width="1.1640625" customWidth="1"/>
    <col min="2" max="3" width="57.1640625" customWidth="1"/>
    <col min="4" max="4" width="9.83203125" customWidth="1"/>
    <col min="5" max="5" width="11" customWidth="1"/>
    <col min="6" max="6" width="10.33203125" customWidth="1"/>
    <col min="7" max="7" width="10.5" customWidth="1"/>
    <col min="8" max="8" width="10.1640625" customWidth="1"/>
    <col min="9" max="10" width="9.33203125" customWidth="1"/>
  </cols>
  <sheetData>
    <row r="1" spans="2:10" ht="13.5" thickBot="1" x14ac:dyDescent="0.25"/>
    <row r="2" spans="2:10" ht="13.5" thickBot="1" x14ac:dyDescent="0.25">
      <c r="B2" s="167" t="s">
        <v>36</v>
      </c>
      <c r="C2" s="168"/>
      <c r="D2" s="168"/>
      <c r="E2" s="168"/>
      <c r="F2" s="168"/>
      <c r="G2" s="168"/>
      <c r="H2" s="168"/>
      <c r="I2" s="168"/>
      <c r="J2" s="169"/>
    </row>
    <row r="3" spans="2:10" ht="24.75" customHeight="1" thickBot="1" x14ac:dyDescent="0.25">
      <c r="B3" s="20" t="s">
        <v>27</v>
      </c>
      <c r="C3" s="20" t="s">
        <v>28</v>
      </c>
      <c r="D3" s="20" t="s">
        <v>17</v>
      </c>
      <c r="E3" s="20" t="s">
        <v>18</v>
      </c>
      <c r="F3" s="20" t="s">
        <v>0</v>
      </c>
      <c r="G3" s="20" t="s">
        <v>1</v>
      </c>
      <c r="H3" s="20" t="s">
        <v>2</v>
      </c>
      <c r="I3" s="20" t="s">
        <v>3</v>
      </c>
      <c r="J3" s="20" t="s">
        <v>4</v>
      </c>
    </row>
    <row r="4" spans="2:10" ht="20.25" customHeight="1" x14ac:dyDescent="0.2">
      <c r="B4" s="170" t="s">
        <v>30</v>
      </c>
      <c r="C4" s="21" t="s">
        <v>32</v>
      </c>
      <c r="D4" s="22"/>
      <c r="E4" s="22"/>
      <c r="F4" s="23"/>
      <c r="G4" s="23"/>
      <c r="H4" s="24"/>
      <c r="I4" s="24"/>
      <c r="J4" s="25"/>
    </row>
    <row r="5" spans="2:10" ht="20.25" customHeight="1" x14ac:dyDescent="0.2">
      <c r="B5" s="171"/>
      <c r="C5" s="26" t="s">
        <v>33</v>
      </c>
      <c r="D5" s="27"/>
      <c r="E5" s="28"/>
      <c r="F5" s="29"/>
      <c r="G5" s="29"/>
      <c r="H5" s="29"/>
      <c r="I5" s="29"/>
      <c r="J5" s="30"/>
    </row>
    <row r="6" spans="2:10" ht="24" customHeight="1" x14ac:dyDescent="0.2">
      <c r="B6" s="171"/>
      <c r="C6" s="26" t="s">
        <v>43</v>
      </c>
      <c r="D6" s="27"/>
      <c r="E6" s="28"/>
      <c r="F6" s="29"/>
      <c r="G6" s="29"/>
      <c r="H6" s="29"/>
      <c r="I6" s="29"/>
      <c r="J6" s="30"/>
    </row>
    <row r="7" spans="2:10" ht="84" customHeight="1" x14ac:dyDescent="0.2">
      <c r="B7" s="31" t="s">
        <v>31</v>
      </c>
      <c r="C7" s="41" t="s">
        <v>45</v>
      </c>
      <c r="D7" s="27"/>
      <c r="E7" s="32"/>
      <c r="F7" s="29"/>
      <c r="G7" s="29"/>
      <c r="H7" s="29"/>
      <c r="I7" s="29"/>
      <c r="J7" s="30"/>
    </row>
    <row r="8" spans="2:10" ht="36" customHeight="1" x14ac:dyDescent="0.2">
      <c r="B8" s="31" t="s">
        <v>34</v>
      </c>
      <c r="C8" s="41" t="s">
        <v>44</v>
      </c>
      <c r="D8" s="27"/>
      <c r="E8" s="32"/>
      <c r="F8" s="29"/>
      <c r="G8" s="29"/>
      <c r="H8" s="29"/>
      <c r="I8" s="29"/>
      <c r="J8" s="30"/>
    </row>
    <row r="9" spans="2:10" ht="64.5" customHeight="1" x14ac:dyDescent="0.2">
      <c r="B9" s="31" t="s">
        <v>35</v>
      </c>
      <c r="C9" s="41" t="s">
        <v>46</v>
      </c>
      <c r="D9" s="27"/>
      <c r="E9" s="32"/>
      <c r="F9" s="29"/>
      <c r="G9" s="29"/>
      <c r="H9" s="29"/>
      <c r="I9" s="29"/>
      <c r="J9" s="30"/>
    </row>
    <row r="10" spans="2:10" ht="30" customHeight="1" x14ac:dyDescent="0.2">
      <c r="B10" s="31" t="s">
        <v>37</v>
      </c>
      <c r="C10" s="26" t="s">
        <v>38</v>
      </c>
      <c r="D10" s="29"/>
      <c r="E10" s="29"/>
      <c r="F10" s="29"/>
      <c r="G10" s="29"/>
      <c r="H10" s="33"/>
      <c r="I10" s="33"/>
      <c r="J10" s="34"/>
    </row>
    <row r="11" spans="2:10" ht="30" customHeight="1" x14ac:dyDescent="0.2">
      <c r="B11" s="31" t="s">
        <v>39</v>
      </c>
      <c r="C11" s="26" t="s">
        <v>38</v>
      </c>
      <c r="D11" s="26"/>
      <c r="E11" s="35"/>
      <c r="F11" s="33"/>
      <c r="G11" s="29"/>
      <c r="H11" s="29"/>
      <c r="I11" s="29"/>
      <c r="J11" s="30"/>
    </row>
    <row r="12" spans="2:10" ht="37.5" customHeight="1" x14ac:dyDescent="0.2">
      <c r="B12" s="172" t="s">
        <v>40</v>
      </c>
      <c r="C12" s="173"/>
      <c r="D12" s="33"/>
      <c r="E12" s="33"/>
      <c r="F12" s="29"/>
      <c r="G12" s="33"/>
      <c r="H12" s="36"/>
      <c r="I12" s="36"/>
      <c r="J12" s="37"/>
    </row>
    <row r="13" spans="2:10" ht="36.75" customHeight="1" x14ac:dyDescent="0.2">
      <c r="B13" s="172" t="s">
        <v>41</v>
      </c>
      <c r="C13" s="173"/>
      <c r="D13" s="33"/>
      <c r="E13" s="33"/>
      <c r="F13" s="33"/>
      <c r="G13" s="33"/>
      <c r="H13" s="29"/>
      <c r="I13" s="36"/>
      <c r="J13" s="37"/>
    </row>
    <row r="14" spans="2:10" ht="36" customHeight="1" thickBot="1" x14ac:dyDescent="0.25">
      <c r="B14" s="174" t="s">
        <v>42</v>
      </c>
      <c r="C14" s="175"/>
      <c r="D14" s="38"/>
      <c r="E14" s="38"/>
      <c r="F14" s="38"/>
      <c r="G14" s="38"/>
      <c r="H14" s="38"/>
      <c r="I14" s="39"/>
      <c r="J14" s="40"/>
    </row>
  </sheetData>
  <mergeCells count="5">
    <mergeCell ref="B2:J2"/>
    <mergeCell ref="B4:B6"/>
    <mergeCell ref="B12:C12"/>
    <mergeCell ref="B13:C13"/>
    <mergeCell ref="B14:C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Table 1</vt:lpstr>
      <vt:lpstr>semanal</vt:lpstr>
      <vt:lpstr>Hoja2</vt:lpstr>
      <vt:lpstr>versión 2</vt:lpstr>
      <vt:lpstr>semanal!Área_de_impresión</vt:lpstr>
      <vt:lpstr>semanal!Títulos_a_imprimir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</dc:creator>
  <cp:lastModifiedBy>usuario</cp:lastModifiedBy>
  <cp:lastPrinted>2020-02-25T20:12:39Z</cp:lastPrinted>
  <dcterms:created xsi:type="dcterms:W3CDTF">2020-01-09T22:35:01Z</dcterms:created>
  <dcterms:modified xsi:type="dcterms:W3CDTF">2021-08-05T20:52:04Z</dcterms:modified>
</cp:coreProperties>
</file>