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EFCE5\AppData\Roaming\Microsoft\Windows\Network Shortcuts\"/>
    </mc:Choice>
  </mc:AlternateContent>
  <bookViews>
    <workbookView xWindow="0" yWindow="0" windowWidth="28800" windowHeight="12435"/>
  </bookViews>
  <sheets>
    <sheet name="Habilitantes" sheetId="10" r:id="rId1"/>
    <sheet name="Ítem a ítem" sheetId="9" r:id="rId2"/>
    <sheet name="Evaluación jurídica" sheetId="4" state="hidden" r:id="rId3"/>
    <sheet name="capacidad Financiera" sheetId="5" state="hidden" r:id="rId4"/>
    <sheet name="Evaluación" sheetId="6" r:id="rId5"/>
    <sheet name="Adjudicación" sheetId="8" r:id="rId6"/>
  </sheets>
  <definedNames>
    <definedName name="_xlnm._FilterDatabase" localSheetId="5" hidden="1">Adjudicación!$C$3:$F$87</definedName>
    <definedName name="_xlnm._FilterDatabase" localSheetId="3" hidden="1">'capacidad Financiera'!$A$3:$AN$112</definedName>
    <definedName name="_xlnm._FilterDatabase" localSheetId="4" hidden="1">Evaluación!$B$3:$IN$87</definedName>
    <definedName name="_xlnm._FilterDatabase" localSheetId="2" hidden="1">'Evaluación jurídica'!$A$3:$AN$112</definedName>
    <definedName name="_xlnm._FilterDatabase" localSheetId="1" hidden="1">'Ítem a ítem'!$A$7:$AV$90</definedName>
    <definedName name="_xlnm.Print_Area" localSheetId="5">Adjudicación!$C$2:$F$86</definedName>
    <definedName name="_xlnm.Print_Area" localSheetId="0">Habilitantes!$A$8:$CC$60</definedName>
    <definedName name="_xlnm.Print_Area" localSheetId="1">'Ítem a ítem'!$H$7:$AY$90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M6" i="6" l="1"/>
  <c r="CN6" i="6"/>
  <c r="CO6" i="6"/>
  <c r="CP6" i="6"/>
  <c r="CQ6" i="6"/>
  <c r="CR6" i="6"/>
  <c r="CS6" i="6"/>
  <c r="CT6" i="6"/>
  <c r="CU6" i="6"/>
  <c r="CV6" i="6"/>
  <c r="CW6" i="6"/>
  <c r="CX6" i="6"/>
  <c r="CY6" i="6"/>
  <c r="CZ6" i="6"/>
  <c r="DA6" i="6"/>
  <c r="DB6" i="6"/>
  <c r="DC6" i="6"/>
  <c r="DD6" i="6"/>
  <c r="DE6" i="6"/>
  <c r="DF6" i="6"/>
  <c r="CM7" i="6"/>
  <c r="CN7" i="6"/>
  <c r="CO7" i="6"/>
  <c r="CP7" i="6"/>
  <c r="CQ7" i="6"/>
  <c r="CR7" i="6"/>
  <c r="CS7" i="6"/>
  <c r="CT7" i="6"/>
  <c r="CU7" i="6"/>
  <c r="CV7" i="6"/>
  <c r="CW7" i="6"/>
  <c r="CX7" i="6"/>
  <c r="CY7" i="6"/>
  <c r="CZ7" i="6"/>
  <c r="DA7" i="6"/>
  <c r="DB7" i="6"/>
  <c r="DC7" i="6"/>
  <c r="DD7" i="6"/>
  <c r="DE7" i="6"/>
  <c r="DF7" i="6"/>
  <c r="CM8" i="6"/>
  <c r="CN8" i="6"/>
  <c r="CO8" i="6"/>
  <c r="CP8" i="6"/>
  <c r="CQ8" i="6"/>
  <c r="CR8" i="6"/>
  <c r="CS8" i="6"/>
  <c r="CT8" i="6"/>
  <c r="CU8" i="6"/>
  <c r="CV8" i="6"/>
  <c r="CW8" i="6"/>
  <c r="CX8" i="6"/>
  <c r="CY8" i="6"/>
  <c r="CZ8" i="6"/>
  <c r="DA8" i="6"/>
  <c r="DB8" i="6"/>
  <c r="DC8" i="6"/>
  <c r="DD8" i="6"/>
  <c r="DE8" i="6"/>
  <c r="DF8" i="6"/>
  <c r="CM9" i="6"/>
  <c r="CN9" i="6"/>
  <c r="CO9" i="6"/>
  <c r="CP9" i="6"/>
  <c r="CQ9" i="6"/>
  <c r="CR9" i="6"/>
  <c r="CS9" i="6"/>
  <c r="CT9" i="6"/>
  <c r="CU9" i="6"/>
  <c r="CV9" i="6"/>
  <c r="CW9" i="6"/>
  <c r="CX9" i="6"/>
  <c r="CY9" i="6"/>
  <c r="CZ9" i="6"/>
  <c r="DA9" i="6"/>
  <c r="DB9" i="6"/>
  <c r="DC9" i="6"/>
  <c r="DD9" i="6"/>
  <c r="DE9" i="6"/>
  <c r="DF9" i="6"/>
  <c r="CM10" i="6"/>
  <c r="CN10" i="6"/>
  <c r="CO10" i="6"/>
  <c r="CP10" i="6"/>
  <c r="CQ10" i="6"/>
  <c r="CR10" i="6"/>
  <c r="CS10" i="6"/>
  <c r="CT10" i="6"/>
  <c r="CU10" i="6"/>
  <c r="CV10" i="6"/>
  <c r="CW10" i="6"/>
  <c r="CX10" i="6"/>
  <c r="CY10" i="6"/>
  <c r="CZ10" i="6"/>
  <c r="DA10" i="6"/>
  <c r="DB10" i="6"/>
  <c r="DC10" i="6"/>
  <c r="DD10" i="6"/>
  <c r="DE10" i="6"/>
  <c r="DF10" i="6"/>
  <c r="CM11" i="6"/>
  <c r="CN11" i="6"/>
  <c r="CO11" i="6"/>
  <c r="CP11" i="6"/>
  <c r="CQ11" i="6"/>
  <c r="CR11" i="6"/>
  <c r="CS11" i="6"/>
  <c r="CT11" i="6"/>
  <c r="CU11" i="6"/>
  <c r="CV11" i="6"/>
  <c r="CW11" i="6"/>
  <c r="CX11" i="6"/>
  <c r="CY11" i="6"/>
  <c r="CZ11" i="6"/>
  <c r="DA11" i="6"/>
  <c r="DB11" i="6"/>
  <c r="DC11" i="6"/>
  <c r="DD11" i="6"/>
  <c r="DE11" i="6"/>
  <c r="DF11" i="6"/>
  <c r="CM12" i="6"/>
  <c r="CN12" i="6"/>
  <c r="CO12" i="6"/>
  <c r="CP12" i="6"/>
  <c r="CQ12" i="6"/>
  <c r="CR12" i="6"/>
  <c r="CS12" i="6"/>
  <c r="CT12" i="6"/>
  <c r="CU12" i="6"/>
  <c r="CV12" i="6"/>
  <c r="CW12" i="6"/>
  <c r="CX12" i="6"/>
  <c r="CY12" i="6"/>
  <c r="CZ12" i="6"/>
  <c r="DA12" i="6"/>
  <c r="DB12" i="6"/>
  <c r="DC12" i="6"/>
  <c r="DD12" i="6"/>
  <c r="DE12" i="6"/>
  <c r="DF12" i="6"/>
  <c r="CM13" i="6"/>
  <c r="CN13" i="6"/>
  <c r="CO13" i="6"/>
  <c r="CP13" i="6"/>
  <c r="CQ13" i="6"/>
  <c r="CR13" i="6"/>
  <c r="CS13" i="6"/>
  <c r="CT13" i="6"/>
  <c r="CU13" i="6"/>
  <c r="CV13" i="6"/>
  <c r="CW13" i="6"/>
  <c r="CX13" i="6"/>
  <c r="CY13" i="6"/>
  <c r="CZ13" i="6"/>
  <c r="DA13" i="6"/>
  <c r="DB13" i="6"/>
  <c r="DC13" i="6"/>
  <c r="DD13" i="6"/>
  <c r="DE13" i="6"/>
  <c r="DF13" i="6"/>
  <c r="CM14" i="6"/>
  <c r="CN14" i="6"/>
  <c r="CO14" i="6"/>
  <c r="CP14" i="6"/>
  <c r="CQ14" i="6"/>
  <c r="CR14" i="6"/>
  <c r="CS14" i="6"/>
  <c r="CT14" i="6"/>
  <c r="CU14" i="6"/>
  <c r="CV14" i="6"/>
  <c r="CW14" i="6"/>
  <c r="CX14" i="6"/>
  <c r="CY14" i="6"/>
  <c r="CZ14" i="6"/>
  <c r="DA14" i="6"/>
  <c r="DB14" i="6"/>
  <c r="DC14" i="6"/>
  <c r="DD14" i="6"/>
  <c r="DE14" i="6"/>
  <c r="DF14" i="6"/>
  <c r="CM15" i="6"/>
  <c r="CN15" i="6"/>
  <c r="CO15" i="6"/>
  <c r="CP15" i="6"/>
  <c r="CQ15" i="6"/>
  <c r="CR15" i="6"/>
  <c r="CS15" i="6"/>
  <c r="CT15" i="6"/>
  <c r="CU15" i="6"/>
  <c r="CV15" i="6"/>
  <c r="CW15" i="6"/>
  <c r="CX15" i="6"/>
  <c r="CY15" i="6"/>
  <c r="CZ15" i="6"/>
  <c r="DA15" i="6"/>
  <c r="DB15" i="6"/>
  <c r="DC15" i="6"/>
  <c r="DD15" i="6"/>
  <c r="DE15" i="6"/>
  <c r="DF15" i="6"/>
  <c r="CM16" i="6"/>
  <c r="CN16" i="6"/>
  <c r="CO16" i="6"/>
  <c r="CP16" i="6"/>
  <c r="CQ16" i="6"/>
  <c r="CR16" i="6"/>
  <c r="CS16" i="6"/>
  <c r="CT16" i="6"/>
  <c r="CU16" i="6"/>
  <c r="CV16" i="6"/>
  <c r="CW16" i="6"/>
  <c r="CX16" i="6"/>
  <c r="CY16" i="6"/>
  <c r="CZ16" i="6"/>
  <c r="DA16" i="6"/>
  <c r="DB16" i="6"/>
  <c r="DC16" i="6"/>
  <c r="DD16" i="6"/>
  <c r="DE16" i="6"/>
  <c r="DF16" i="6"/>
  <c r="CM17" i="6"/>
  <c r="CN17" i="6"/>
  <c r="CO17" i="6"/>
  <c r="CP17" i="6"/>
  <c r="CQ17" i="6"/>
  <c r="CR17" i="6"/>
  <c r="CS17" i="6"/>
  <c r="CT17" i="6"/>
  <c r="CU17" i="6"/>
  <c r="CV17" i="6"/>
  <c r="CW17" i="6"/>
  <c r="CX17" i="6"/>
  <c r="CY17" i="6"/>
  <c r="CZ17" i="6"/>
  <c r="DA17" i="6"/>
  <c r="DB17" i="6"/>
  <c r="DC17" i="6"/>
  <c r="DD17" i="6"/>
  <c r="DE17" i="6"/>
  <c r="DF17" i="6"/>
  <c r="CM18" i="6"/>
  <c r="CN18" i="6"/>
  <c r="CO18" i="6"/>
  <c r="CP18" i="6"/>
  <c r="CQ18" i="6"/>
  <c r="CR18" i="6"/>
  <c r="CS18" i="6"/>
  <c r="CT18" i="6"/>
  <c r="CU18" i="6"/>
  <c r="CV18" i="6"/>
  <c r="CW18" i="6"/>
  <c r="CX18" i="6"/>
  <c r="CY18" i="6"/>
  <c r="CZ18" i="6"/>
  <c r="DA18" i="6"/>
  <c r="DB18" i="6"/>
  <c r="DC18" i="6"/>
  <c r="DD18" i="6"/>
  <c r="DE18" i="6"/>
  <c r="DF18" i="6"/>
  <c r="CM19" i="6"/>
  <c r="CN19" i="6"/>
  <c r="CO19" i="6"/>
  <c r="CP19" i="6"/>
  <c r="CQ19" i="6"/>
  <c r="CR19" i="6"/>
  <c r="CS19" i="6"/>
  <c r="CT19" i="6"/>
  <c r="CU19" i="6"/>
  <c r="CV19" i="6"/>
  <c r="CW19" i="6"/>
  <c r="CX19" i="6"/>
  <c r="CY19" i="6"/>
  <c r="CZ19" i="6"/>
  <c r="DA19" i="6"/>
  <c r="DB19" i="6"/>
  <c r="DC19" i="6"/>
  <c r="DD19" i="6"/>
  <c r="DE19" i="6"/>
  <c r="DF19" i="6"/>
  <c r="CM20" i="6"/>
  <c r="CN20" i="6"/>
  <c r="CO20" i="6"/>
  <c r="CP20" i="6"/>
  <c r="CQ20" i="6"/>
  <c r="CR20" i="6"/>
  <c r="CS20" i="6"/>
  <c r="CT20" i="6"/>
  <c r="CU20" i="6"/>
  <c r="CV20" i="6"/>
  <c r="CW20" i="6"/>
  <c r="CX20" i="6"/>
  <c r="CY20" i="6"/>
  <c r="CZ20" i="6"/>
  <c r="DA20" i="6"/>
  <c r="DB20" i="6"/>
  <c r="DC20" i="6"/>
  <c r="DD20" i="6"/>
  <c r="DE20" i="6"/>
  <c r="DF20" i="6"/>
  <c r="CM21" i="6"/>
  <c r="CN21" i="6"/>
  <c r="CO21" i="6"/>
  <c r="CP21" i="6"/>
  <c r="CQ21" i="6"/>
  <c r="CR21" i="6"/>
  <c r="CS21" i="6"/>
  <c r="CT21" i="6"/>
  <c r="CU21" i="6"/>
  <c r="CV21" i="6"/>
  <c r="CW21" i="6"/>
  <c r="CX21" i="6"/>
  <c r="CY21" i="6"/>
  <c r="CZ21" i="6"/>
  <c r="DA21" i="6"/>
  <c r="DB21" i="6"/>
  <c r="DC21" i="6"/>
  <c r="DD21" i="6"/>
  <c r="DE21" i="6"/>
  <c r="DF21" i="6"/>
  <c r="CM22" i="6"/>
  <c r="CN22" i="6"/>
  <c r="CO22" i="6"/>
  <c r="CP22" i="6"/>
  <c r="CQ22" i="6"/>
  <c r="CR22" i="6"/>
  <c r="CS22" i="6"/>
  <c r="CT22" i="6"/>
  <c r="CU22" i="6"/>
  <c r="CV22" i="6"/>
  <c r="CW22" i="6"/>
  <c r="CX22" i="6"/>
  <c r="CY22" i="6"/>
  <c r="CZ22" i="6"/>
  <c r="DA22" i="6"/>
  <c r="DB22" i="6"/>
  <c r="DC22" i="6"/>
  <c r="DD22" i="6"/>
  <c r="DE22" i="6"/>
  <c r="DF22" i="6"/>
  <c r="CM23" i="6"/>
  <c r="CN23" i="6"/>
  <c r="CO23" i="6"/>
  <c r="CP23" i="6"/>
  <c r="CQ23" i="6"/>
  <c r="CR23" i="6"/>
  <c r="CS23" i="6"/>
  <c r="CT23" i="6"/>
  <c r="CU23" i="6"/>
  <c r="CV23" i="6"/>
  <c r="CW23" i="6"/>
  <c r="CX23" i="6"/>
  <c r="CY23" i="6"/>
  <c r="CZ23" i="6"/>
  <c r="DA23" i="6"/>
  <c r="DB23" i="6"/>
  <c r="DC23" i="6"/>
  <c r="DD23" i="6"/>
  <c r="DE23" i="6"/>
  <c r="DF23" i="6"/>
  <c r="CM24" i="6"/>
  <c r="CN24" i="6"/>
  <c r="CO24" i="6"/>
  <c r="CP24" i="6"/>
  <c r="CQ24" i="6"/>
  <c r="CR24" i="6"/>
  <c r="CS24" i="6"/>
  <c r="CT24" i="6"/>
  <c r="CU24" i="6"/>
  <c r="CV24" i="6"/>
  <c r="CW24" i="6"/>
  <c r="CX24" i="6"/>
  <c r="CY24" i="6"/>
  <c r="CZ24" i="6"/>
  <c r="DA24" i="6"/>
  <c r="DB24" i="6"/>
  <c r="DC24" i="6"/>
  <c r="DD24" i="6"/>
  <c r="DE24" i="6"/>
  <c r="DF24" i="6"/>
  <c r="CM25" i="6"/>
  <c r="CN25" i="6"/>
  <c r="CO25" i="6"/>
  <c r="CP25" i="6"/>
  <c r="CQ25" i="6"/>
  <c r="CR25" i="6"/>
  <c r="CS25" i="6"/>
  <c r="CT25" i="6"/>
  <c r="CU25" i="6"/>
  <c r="CV25" i="6"/>
  <c r="CW25" i="6"/>
  <c r="CX25" i="6"/>
  <c r="CY25" i="6"/>
  <c r="CZ25" i="6"/>
  <c r="DA25" i="6"/>
  <c r="DB25" i="6"/>
  <c r="DC25" i="6"/>
  <c r="DD25" i="6"/>
  <c r="DE25" i="6"/>
  <c r="DF25" i="6"/>
  <c r="CM26" i="6"/>
  <c r="CN26" i="6"/>
  <c r="CO26" i="6"/>
  <c r="CP26" i="6"/>
  <c r="CQ26" i="6"/>
  <c r="CR26" i="6"/>
  <c r="CS26" i="6"/>
  <c r="CT26" i="6"/>
  <c r="CU26" i="6"/>
  <c r="CV26" i="6"/>
  <c r="CW26" i="6"/>
  <c r="CX26" i="6"/>
  <c r="CY26" i="6"/>
  <c r="CZ26" i="6"/>
  <c r="DA26" i="6"/>
  <c r="DB26" i="6"/>
  <c r="DC26" i="6"/>
  <c r="DD26" i="6"/>
  <c r="DE26" i="6"/>
  <c r="DF26" i="6"/>
  <c r="CM27" i="6"/>
  <c r="CN27" i="6"/>
  <c r="CO27" i="6"/>
  <c r="CP27" i="6"/>
  <c r="CQ27" i="6"/>
  <c r="CR27" i="6"/>
  <c r="CS27" i="6"/>
  <c r="CT27" i="6"/>
  <c r="CU27" i="6"/>
  <c r="CV27" i="6"/>
  <c r="CW27" i="6"/>
  <c r="CX27" i="6"/>
  <c r="CY27" i="6"/>
  <c r="CZ27" i="6"/>
  <c r="DA27" i="6"/>
  <c r="DB27" i="6"/>
  <c r="DC27" i="6"/>
  <c r="DD27" i="6"/>
  <c r="DE27" i="6"/>
  <c r="DF27" i="6"/>
  <c r="CM28" i="6"/>
  <c r="CN28" i="6"/>
  <c r="CO28" i="6"/>
  <c r="CP28" i="6"/>
  <c r="CQ28" i="6"/>
  <c r="CR28" i="6"/>
  <c r="CS28" i="6"/>
  <c r="CT28" i="6"/>
  <c r="CU28" i="6"/>
  <c r="CV28" i="6"/>
  <c r="CW28" i="6"/>
  <c r="CX28" i="6"/>
  <c r="CY28" i="6"/>
  <c r="CZ28" i="6"/>
  <c r="DA28" i="6"/>
  <c r="DB28" i="6"/>
  <c r="DC28" i="6"/>
  <c r="DD28" i="6"/>
  <c r="DE28" i="6"/>
  <c r="DF28" i="6"/>
  <c r="CM29" i="6"/>
  <c r="CN29" i="6"/>
  <c r="CO29" i="6"/>
  <c r="CP29" i="6"/>
  <c r="CQ29" i="6"/>
  <c r="CR29" i="6"/>
  <c r="CS29" i="6"/>
  <c r="CT29" i="6"/>
  <c r="CU29" i="6"/>
  <c r="CV29" i="6"/>
  <c r="CW29" i="6"/>
  <c r="CX29" i="6"/>
  <c r="CY29" i="6"/>
  <c r="CZ29" i="6"/>
  <c r="DA29" i="6"/>
  <c r="DB29" i="6"/>
  <c r="DC29" i="6"/>
  <c r="DD29" i="6"/>
  <c r="DE29" i="6"/>
  <c r="DF29" i="6"/>
  <c r="CM30" i="6"/>
  <c r="CN30" i="6"/>
  <c r="CO30" i="6"/>
  <c r="CP30" i="6"/>
  <c r="CQ30" i="6"/>
  <c r="CR30" i="6"/>
  <c r="CS30" i="6"/>
  <c r="CT30" i="6"/>
  <c r="CU30" i="6"/>
  <c r="CV30" i="6"/>
  <c r="CW30" i="6"/>
  <c r="CX30" i="6"/>
  <c r="CY30" i="6"/>
  <c r="CZ30" i="6"/>
  <c r="DA30" i="6"/>
  <c r="DB30" i="6"/>
  <c r="DC30" i="6"/>
  <c r="DD30" i="6"/>
  <c r="DE30" i="6"/>
  <c r="DF30" i="6"/>
  <c r="CM31" i="6"/>
  <c r="CN31" i="6"/>
  <c r="CO31" i="6"/>
  <c r="CP31" i="6"/>
  <c r="CQ31" i="6"/>
  <c r="CR31" i="6"/>
  <c r="CS31" i="6"/>
  <c r="CT31" i="6"/>
  <c r="CU31" i="6"/>
  <c r="CV31" i="6"/>
  <c r="CW31" i="6"/>
  <c r="CX31" i="6"/>
  <c r="CY31" i="6"/>
  <c r="CZ31" i="6"/>
  <c r="DA31" i="6"/>
  <c r="DB31" i="6"/>
  <c r="DC31" i="6"/>
  <c r="DD31" i="6"/>
  <c r="DE31" i="6"/>
  <c r="DF31" i="6"/>
  <c r="CM32" i="6"/>
  <c r="CN32" i="6"/>
  <c r="CO32" i="6"/>
  <c r="CP32" i="6"/>
  <c r="CQ32" i="6"/>
  <c r="CR32" i="6"/>
  <c r="CS32" i="6"/>
  <c r="CT32" i="6"/>
  <c r="CU32" i="6"/>
  <c r="CV32" i="6"/>
  <c r="CW32" i="6"/>
  <c r="CX32" i="6"/>
  <c r="CY32" i="6"/>
  <c r="CZ32" i="6"/>
  <c r="DA32" i="6"/>
  <c r="DB32" i="6"/>
  <c r="DC32" i="6"/>
  <c r="DD32" i="6"/>
  <c r="DE32" i="6"/>
  <c r="DF32" i="6"/>
  <c r="CM33" i="6"/>
  <c r="CN33" i="6"/>
  <c r="CO33" i="6"/>
  <c r="CP33" i="6"/>
  <c r="CQ33" i="6"/>
  <c r="CR33" i="6"/>
  <c r="CS33" i="6"/>
  <c r="CT33" i="6"/>
  <c r="CU33" i="6"/>
  <c r="CV33" i="6"/>
  <c r="CW33" i="6"/>
  <c r="CX33" i="6"/>
  <c r="CY33" i="6"/>
  <c r="CZ33" i="6"/>
  <c r="DA33" i="6"/>
  <c r="DB33" i="6"/>
  <c r="DC33" i="6"/>
  <c r="DD33" i="6"/>
  <c r="DE33" i="6"/>
  <c r="DF33" i="6"/>
  <c r="CM34" i="6"/>
  <c r="CN34" i="6"/>
  <c r="CO34" i="6"/>
  <c r="CP34" i="6"/>
  <c r="CQ34" i="6"/>
  <c r="CR34" i="6"/>
  <c r="CS34" i="6"/>
  <c r="CT34" i="6"/>
  <c r="CU34" i="6"/>
  <c r="CV34" i="6"/>
  <c r="CW34" i="6"/>
  <c r="CX34" i="6"/>
  <c r="CY34" i="6"/>
  <c r="CZ34" i="6"/>
  <c r="DA34" i="6"/>
  <c r="DB34" i="6"/>
  <c r="DC34" i="6"/>
  <c r="DD34" i="6"/>
  <c r="DE34" i="6"/>
  <c r="DF34" i="6"/>
  <c r="CM35" i="6"/>
  <c r="CN35" i="6"/>
  <c r="CO35" i="6"/>
  <c r="CP35" i="6"/>
  <c r="CQ35" i="6"/>
  <c r="CR35" i="6"/>
  <c r="CS35" i="6"/>
  <c r="CT35" i="6"/>
  <c r="CU35" i="6"/>
  <c r="CV35" i="6"/>
  <c r="CW35" i="6"/>
  <c r="CX35" i="6"/>
  <c r="CY35" i="6"/>
  <c r="CZ35" i="6"/>
  <c r="DA35" i="6"/>
  <c r="DB35" i="6"/>
  <c r="DC35" i="6"/>
  <c r="DD35" i="6"/>
  <c r="DE35" i="6"/>
  <c r="DF35" i="6"/>
  <c r="CM36" i="6"/>
  <c r="CN36" i="6"/>
  <c r="CO36" i="6"/>
  <c r="CP36" i="6"/>
  <c r="CQ36" i="6"/>
  <c r="CR36" i="6"/>
  <c r="CS36" i="6"/>
  <c r="CT36" i="6"/>
  <c r="CU36" i="6"/>
  <c r="CV36" i="6"/>
  <c r="CW36" i="6"/>
  <c r="CX36" i="6"/>
  <c r="CY36" i="6"/>
  <c r="CZ36" i="6"/>
  <c r="DA36" i="6"/>
  <c r="DB36" i="6"/>
  <c r="DC36" i="6"/>
  <c r="DD36" i="6"/>
  <c r="DE36" i="6"/>
  <c r="DF36" i="6"/>
  <c r="CM37" i="6"/>
  <c r="CN37" i="6"/>
  <c r="CO37" i="6"/>
  <c r="CP37" i="6"/>
  <c r="CQ37" i="6"/>
  <c r="CR37" i="6"/>
  <c r="CS37" i="6"/>
  <c r="CT37" i="6"/>
  <c r="CU37" i="6"/>
  <c r="CV37" i="6"/>
  <c r="CW37" i="6"/>
  <c r="CX37" i="6"/>
  <c r="CY37" i="6"/>
  <c r="CZ37" i="6"/>
  <c r="DA37" i="6"/>
  <c r="DB37" i="6"/>
  <c r="DC37" i="6"/>
  <c r="DD37" i="6"/>
  <c r="DE37" i="6"/>
  <c r="DF37" i="6"/>
  <c r="CM38" i="6"/>
  <c r="CN38" i="6"/>
  <c r="CO38" i="6"/>
  <c r="CP38" i="6"/>
  <c r="CQ38" i="6"/>
  <c r="CR38" i="6"/>
  <c r="CS38" i="6"/>
  <c r="CT38" i="6"/>
  <c r="CU38" i="6"/>
  <c r="CV38" i="6"/>
  <c r="CW38" i="6"/>
  <c r="CX38" i="6"/>
  <c r="CY38" i="6"/>
  <c r="CZ38" i="6"/>
  <c r="DA38" i="6"/>
  <c r="DB38" i="6"/>
  <c r="DC38" i="6"/>
  <c r="DD38" i="6"/>
  <c r="DE38" i="6"/>
  <c r="DF38" i="6"/>
  <c r="CM39" i="6"/>
  <c r="CN39" i="6"/>
  <c r="CO39" i="6"/>
  <c r="CP39" i="6"/>
  <c r="CQ39" i="6"/>
  <c r="CR39" i="6"/>
  <c r="CS39" i="6"/>
  <c r="CT39" i="6"/>
  <c r="CU39" i="6"/>
  <c r="CV39" i="6"/>
  <c r="CW39" i="6"/>
  <c r="CX39" i="6"/>
  <c r="CY39" i="6"/>
  <c r="CZ39" i="6"/>
  <c r="DA39" i="6"/>
  <c r="DB39" i="6"/>
  <c r="DC39" i="6"/>
  <c r="DD39" i="6"/>
  <c r="DE39" i="6"/>
  <c r="DF39" i="6"/>
  <c r="CM40" i="6"/>
  <c r="CN40" i="6"/>
  <c r="CO40" i="6"/>
  <c r="CP40" i="6"/>
  <c r="CQ40" i="6"/>
  <c r="CR40" i="6"/>
  <c r="CS40" i="6"/>
  <c r="CT40" i="6"/>
  <c r="CU40" i="6"/>
  <c r="CV40" i="6"/>
  <c r="CW40" i="6"/>
  <c r="CX40" i="6"/>
  <c r="CY40" i="6"/>
  <c r="CZ40" i="6"/>
  <c r="DA40" i="6"/>
  <c r="DB40" i="6"/>
  <c r="DC40" i="6"/>
  <c r="DD40" i="6"/>
  <c r="DE40" i="6"/>
  <c r="DF40" i="6"/>
  <c r="CM41" i="6"/>
  <c r="CN41" i="6"/>
  <c r="CO41" i="6"/>
  <c r="CP41" i="6"/>
  <c r="CQ41" i="6"/>
  <c r="CR41" i="6"/>
  <c r="CS41" i="6"/>
  <c r="CT41" i="6"/>
  <c r="CU41" i="6"/>
  <c r="CV41" i="6"/>
  <c r="CW41" i="6"/>
  <c r="CX41" i="6"/>
  <c r="CY41" i="6"/>
  <c r="CZ41" i="6"/>
  <c r="DA41" i="6"/>
  <c r="DB41" i="6"/>
  <c r="DC41" i="6"/>
  <c r="DD41" i="6"/>
  <c r="DE41" i="6"/>
  <c r="DF41" i="6"/>
  <c r="CM42" i="6"/>
  <c r="CN42" i="6"/>
  <c r="CO42" i="6"/>
  <c r="CP42" i="6"/>
  <c r="CQ42" i="6"/>
  <c r="CR42" i="6"/>
  <c r="CS42" i="6"/>
  <c r="CT42" i="6"/>
  <c r="CU42" i="6"/>
  <c r="CV42" i="6"/>
  <c r="CW42" i="6"/>
  <c r="CX42" i="6"/>
  <c r="CY42" i="6"/>
  <c r="CZ42" i="6"/>
  <c r="DA42" i="6"/>
  <c r="DB42" i="6"/>
  <c r="DC42" i="6"/>
  <c r="DD42" i="6"/>
  <c r="DE42" i="6"/>
  <c r="DF42" i="6"/>
  <c r="CM43" i="6"/>
  <c r="CN43" i="6"/>
  <c r="CO43" i="6"/>
  <c r="CP43" i="6"/>
  <c r="CQ43" i="6"/>
  <c r="CR43" i="6"/>
  <c r="CS43" i="6"/>
  <c r="CT43" i="6"/>
  <c r="CU43" i="6"/>
  <c r="CV43" i="6"/>
  <c r="CW43" i="6"/>
  <c r="CX43" i="6"/>
  <c r="CY43" i="6"/>
  <c r="CZ43" i="6"/>
  <c r="DA43" i="6"/>
  <c r="DB43" i="6"/>
  <c r="DC43" i="6"/>
  <c r="DD43" i="6"/>
  <c r="DE43" i="6"/>
  <c r="DF43" i="6"/>
  <c r="CM44" i="6"/>
  <c r="CN44" i="6"/>
  <c r="CO44" i="6"/>
  <c r="CP44" i="6"/>
  <c r="CQ44" i="6"/>
  <c r="CR44" i="6"/>
  <c r="CS44" i="6"/>
  <c r="CT44" i="6"/>
  <c r="CU44" i="6"/>
  <c r="CV44" i="6"/>
  <c r="CW44" i="6"/>
  <c r="CX44" i="6"/>
  <c r="CY44" i="6"/>
  <c r="CZ44" i="6"/>
  <c r="DA44" i="6"/>
  <c r="DB44" i="6"/>
  <c r="DC44" i="6"/>
  <c r="DD44" i="6"/>
  <c r="DE44" i="6"/>
  <c r="DF44" i="6"/>
  <c r="CM45" i="6"/>
  <c r="CN45" i="6"/>
  <c r="CO45" i="6"/>
  <c r="CP45" i="6"/>
  <c r="CQ45" i="6"/>
  <c r="CR45" i="6"/>
  <c r="CS45" i="6"/>
  <c r="CT45" i="6"/>
  <c r="CU45" i="6"/>
  <c r="CV45" i="6"/>
  <c r="CW45" i="6"/>
  <c r="CX45" i="6"/>
  <c r="CY45" i="6"/>
  <c r="CZ45" i="6"/>
  <c r="DA45" i="6"/>
  <c r="DB45" i="6"/>
  <c r="DC45" i="6"/>
  <c r="DD45" i="6"/>
  <c r="DE45" i="6"/>
  <c r="DF45" i="6"/>
  <c r="CM46" i="6"/>
  <c r="CN46" i="6"/>
  <c r="CO46" i="6"/>
  <c r="CP46" i="6"/>
  <c r="CQ46" i="6"/>
  <c r="CR46" i="6"/>
  <c r="CS46" i="6"/>
  <c r="CT46" i="6"/>
  <c r="CU46" i="6"/>
  <c r="CV46" i="6"/>
  <c r="CW46" i="6"/>
  <c r="CX46" i="6"/>
  <c r="CY46" i="6"/>
  <c r="CZ46" i="6"/>
  <c r="DA46" i="6"/>
  <c r="DB46" i="6"/>
  <c r="DC46" i="6"/>
  <c r="DD46" i="6"/>
  <c r="DE46" i="6"/>
  <c r="DF46" i="6"/>
  <c r="CM47" i="6"/>
  <c r="CN47" i="6"/>
  <c r="CO47" i="6"/>
  <c r="CP47" i="6"/>
  <c r="CQ47" i="6"/>
  <c r="CR47" i="6"/>
  <c r="CS47" i="6"/>
  <c r="CT47" i="6"/>
  <c r="CU47" i="6"/>
  <c r="CV47" i="6"/>
  <c r="CW47" i="6"/>
  <c r="CX47" i="6"/>
  <c r="CY47" i="6"/>
  <c r="CZ47" i="6"/>
  <c r="DA47" i="6"/>
  <c r="DB47" i="6"/>
  <c r="DC47" i="6"/>
  <c r="DD47" i="6"/>
  <c r="DE47" i="6"/>
  <c r="DF47" i="6"/>
  <c r="CM48" i="6"/>
  <c r="CN48" i="6"/>
  <c r="CO48" i="6"/>
  <c r="CP48" i="6"/>
  <c r="CQ48" i="6"/>
  <c r="CR48" i="6"/>
  <c r="CS48" i="6"/>
  <c r="CT48" i="6"/>
  <c r="CU48" i="6"/>
  <c r="CV48" i="6"/>
  <c r="CW48" i="6"/>
  <c r="CX48" i="6"/>
  <c r="CY48" i="6"/>
  <c r="CZ48" i="6"/>
  <c r="DA48" i="6"/>
  <c r="DB48" i="6"/>
  <c r="DC48" i="6"/>
  <c r="DD48" i="6"/>
  <c r="DE48" i="6"/>
  <c r="DF48" i="6"/>
  <c r="CM49" i="6"/>
  <c r="CN49" i="6"/>
  <c r="CO49" i="6"/>
  <c r="CP49" i="6"/>
  <c r="CQ49" i="6"/>
  <c r="CR49" i="6"/>
  <c r="CS49" i="6"/>
  <c r="CT49" i="6"/>
  <c r="CU49" i="6"/>
  <c r="CV49" i="6"/>
  <c r="CW49" i="6"/>
  <c r="CX49" i="6"/>
  <c r="CY49" i="6"/>
  <c r="CZ49" i="6"/>
  <c r="DA49" i="6"/>
  <c r="DB49" i="6"/>
  <c r="DC49" i="6"/>
  <c r="DD49" i="6"/>
  <c r="DE49" i="6"/>
  <c r="DF49" i="6"/>
  <c r="CM50" i="6"/>
  <c r="CN50" i="6"/>
  <c r="CO50" i="6"/>
  <c r="CP50" i="6"/>
  <c r="CQ50" i="6"/>
  <c r="CR50" i="6"/>
  <c r="CS50" i="6"/>
  <c r="CT50" i="6"/>
  <c r="CU50" i="6"/>
  <c r="CV50" i="6"/>
  <c r="CW50" i="6"/>
  <c r="CX50" i="6"/>
  <c r="CY50" i="6"/>
  <c r="CZ50" i="6"/>
  <c r="DA50" i="6"/>
  <c r="DB50" i="6"/>
  <c r="DC50" i="6"/>
  <c r="DD50" i="6"/>
  <c r="DE50" i="6"/>
  <c r="DF50" i="6"/>
  <c r="CM51" i="6"/>
  <c r="CN51" i="6"/>
  <c r="CO51" i="6"/>
  <c r="CP51" i="6"/>
  <c r="CQ51" i="6"/>
  <c r="CR51" i="6"/>
  <c r="CS51" i="6"/>
  <c r="CT51" i="6"/>
  <c r="CU51" i="6"/>
  <c r="CV51" i="6"/>
  <c r="CW51" i="6"/>
  <c r="CX51" i="6"/>
  <c r="CY51" i="6"/>
  <c r="CZ51" i="6"/>
  <c r="DA51" i="6"/>
  <c r="DB51" i="6"/>
  <c r="DC51" i="6"/>
  <c r="DD51" i="6"/>
  <c r="DE51" i="6"/>
  <c r="DF51" i="6"/>
  <c r="CM52" i="6"/>
  <c r="CN52" i="6"/>
  <c r="CO52" i="6"/>
  <c r="CP52" i="6"/>
  <c r="CQ52" i="6"/>
  <c r="CR52" i="6"/>
  <c r="CS52" i="6"/>
  <c r="CT52" i="6"/>
  <c r="CU52" i="6"/>
  <c r="CV52" i="6"/>
  <c r="CW52" i="6"/>
  <c r="CX52" i="6"/>
  <c r="CY52" i="6"/>
  <c r="CZ52" i="6"/>
  <c r="DA52" i="6"/>
  <c r="DB52" i="6"/>
  <c r="DC52" i="6"/>
  <c r="DD52" i="6"/>
  <c r="DE52" i="6"/>
  <c r="DF52" i="6"/>
  <c r="CM53" i="6"/>
  <c r="CN53" i="6"/>
  <c r="CO53" i="6"/>
  <c r="CP53" i="6"/>
  <c r="CQ53" i="6"/>
  <c r="CR53" i="6"/>
  <c r="CS53" i="6"/>
  <c r="CT53" i="6"/>
  <c r="CU53" i="6"/>
  <c r="CV53" i="6"/>
  <c r="CW53" i="6"/>
  <c r="CX53" i="6"/>
  <c r="CY53" i="6"/>
  <c r="CZ53" i="6"/>
  <c r="DA53" i="6"/>
  <c r="DB53" i="6"/>
  <c r="DC53" i="6"/>
  <c r="DD53" i="6"/>
  <c r="DE53" i="6"/>
  <c r="DF53" i="6"/>
  <c r="CM54" i="6"/>
  <c r="CN54" i="6"/>
  <c r="CO54" i="6"/>
  <c r="CP54" i="6"/>
  <c r="CQ54" i="6"/>
  <c r="CR54" i="6"/>
  <c r="CS54" i="6"/>
  <c r="CT54" i="6"/>
  <c r="CU54" i="6"/>
  <c r="CV54" i="6"/>
  <c r="CW54" i="6"/>
  <c r="CX54" i="6"/>
  <c r="CY54" i="6"/>
  <c r="CZ54" i="6"/>
  <c r="DA54" i="6"/>
  <c r="DB54" i="6"/>
  <c r="DC54" i="6"/>
  <c r="DD54" i="6"/>
  <c r="DE54" i="6"/>
  <c r="DF54" i="6"/>
  <c r="CM55" i="6"/>
  <c r="CN55" i="6"/>
  <c r="CO55" i="6"/>
  <c r="CP55" i="6"/>
  <c r="CQ55" i="6"/>
  <c r="CR55" i="6"/>
  <c r="CS55" i="6"/>
  <c r="CT55" i="6"/>
  <c r="CU55" i="6"/>
  <c r="CV55" i="6"/>
  <c r="CW55" i="6"/>
  <c r="CX55" i="6"/>
  <c r="CY55" i="6"/>
  <c r="CZ55" i="6"/>
  <c r="DA55" i="6"/>
  <c r="DB55" i="6"/>
  <c r="DC55" i="6"/>
  <c r="DD55" i="6"/>
  <c r="DE55" i="6"/>
  <c r="DF55" i="6"/>
  <c r="CM56" i="6"/>
  <c r="CN56" i="6"/>
  <c r="CO56" i="6"/>
  <c r="CP56" i="6"/>
  <c r="CQ56" i="6"/>
  <c r="CR56" i="6"/>
  <c r="CS56" i="6"/>
  <c r="CT56" i="6"/>
  <c r="CU56" i="6"/>
  <c r="CV56" i="6"/>
  <c r="CW56" i="6"/>
  <c r="CX56" i="6"/>
  <c r="CY56" i="6"/>
  <c r="CZ56" i="6"/>
  <c r="DA56" i="6"/>
  <c r="DB56" i="6"/>
  <c r="DC56" i="6"/>
  <c r="DD56" i="6"/>
  <c r="DE56" i="6"/>
  <c r="DF56" i="6"/>
  <c r="CM57" i="6"/>
  <c r="CN57" i="6"/>
  <c r="CO57" i="6"/>
  <c r="CP57" i="6"/>
  <c r="CQ57" i="6"/>
  <c r="CR57" i="6"/>
  <c r="CS57" i="6"/>
  <c r="CT57" i="6"/>
  <c r="CU57" i="6"/>
  <c r="CV57" i="6"/>
  <c r="CW57" i="6"/>
  <c r="CX57" i="6"/>
  <c r="CY57" i="6"/>
  <c r="CZ57" i="6"/>
  <c r="DA57" i="6"/>
  <c r="DB57" i="6"/>
  <c r="DC57" i="6"/>
  <c r="DD57" i="6"/>
  <c r="DE57" i="6"/>
  <c r="DF57" i="6"/>
  <c r="CM58" i="6"/>
  <c r="CN58" i="6"/>
  <c r="CO58" i="6"/>
  <c r="CP58" i="6"/>
  <c r="CQ58" i="6"/>
  <c r="CR58" i="6"/>
  <c r="CS58" i="6"/>
  <c r="CT58" i="6"/>
  <c r="CU58" i="6"/>
  <c r="CV58" i="6"/>
  <c r="CW58" i="6"/>
  <c r="CX58" i="6"/>
  <c r="CY58" i="6"/>
  <c r="CZ58" i="6"/>
  <c r="DA58" i="6"/>
  <c r="DB58" i="6"/>
  <c r="DC58" i="6"/>
  <c r="DD58" i="6"/>
  <c r="DE58" i="6"/>
  <c r="DF58" i="6"/>
  <c r="CM59" i="6"/>
  <c r="CN59" i="6"/>
  <c r="CO59" i="6"/>
  <c r="CP59" i="6"/>
  <c r="CQ59" i="6"/>
  <c r="CR59" i="6"/>
  <c r="CS59" i="6"/>
  <c r="CT59" i="6"/>
  <c r="CU59" i="6"/>
  <c r="CV59" i="6"/>
  <c r="CW59" i="6"/>
  <c r="CX59" i="6"/>
  <c r="CY59" i="6"/>
  <c r="CZ59" i="6"/>
  <c r="DA59" i="6"/>
  <c r="DB59" i="6"/>
  <c r="DC59" i="6"/>
  <c r="DD59" i="6"/>
  <c r="DE59" i="6"/>
  <c r="DF59" i="6"/>
  <c r="CM60" i="6"/>
  <c r="CN60" i="6"/>
  <c r="CO60" i="6"/>
  <c r="CP60" i="6"/>
  <c r="CQ60" i="6"/>
  <c r="CR60" i="6"/>
  <c r="CS60" i="6"/>
  <c r="CT60" i="6"/>
  <c r="CU60" i="6"/>
  <c r="CV60" i="6"/>
  <c r="CW60" i="6"/>
  <c r="CX60" i="6"/>
  <c r="CY60" i="6"/>
  <c r="CZ60" i="6"/>
  <c r="DA60" i="6"/>
  <c r="DB60" i="6"/>
  <c r="DC60" i="6"/>
  <c r="DD60" i="6"/>
  <c r="DE60" i="6"/>
  <c r="DF60" i="6"/>
  <c r="CM61" i="6"/>
  <c r="CN61" i="6"/>
  <c r="CO61" i="6"/>
  <c r="CP61" i="6"/>
  <c r="CQ61" i="6"/>
  <c r="CR61" i="6"/>
  <c r="CS61" i="6"/>
  <c r="CT61" i="6"/>
  <c r="CU61" i="6"/>
  <c r="CV61" i="6"/>
  <c r="CW61" i="6"/>
  <c r="CX61" i="6"/>
  <c r="CY61" i="6"/>
  <c r="CZ61" i="6"/>
  <c r="DA61" i="6"/>
  <c r="DB61" i="6"/>
  <c r="DC61" i="6"/>
  <c r="DD61" i="6"/>
  <c r="DE61" i="6"/>
  <c r="DF61" i="6"/>
  <c r="CM62" i="6"/>
  <c r="CN62" i="6"/>
  <c r="CO62" i="6"/>
  <c r="CP62" i="6"/>
  <c r="CQ62" i="6"/>
  <c r="CR62" i="6"/>
  <c r="CS62" i="6"/>
  <c r="CT62" i="6"/>
  <c r="CU62" i="6"/>
  <c r="CV62" i="6"/>
  <c r="CW62" i="6"/>
  <c r="CX62" i="6"/>
  <c r="CY62" i="6"/>
  <c r="CZ62" i="6"/>
  <c r="DA62" i="6"/>
  <c r="DB62" i="6"/>
  <c r="DC62" i="6"/>
  <c r="DD62" i="6"/>
  <c r="DE62" i="6"/>
  <c r="DF62" i="6"/>
  <c r="CM63" i="6"/>
  <c r="CN63" i="6"/>
  <c r="CO63" i="6"/>
  <c r="CP63" i="6"/>
  <c r="CQ63" i="6"/>
  <c r="CR63" i="6"/>
  <c r="CS63" i="6"/>
  <c r="CT63" i="6"/>
  <c r="CU63" i="6"/>
  <c r="CV63" i="6"/>
  <c r="CW63" i="6"/>
  <c r="CX63" i="6"/>
  <c r="CY63" i="6"/>
  <c r="CZ63" i="6"/>
  <c r="DA63" i="6"/>
  <c r="DB63" i="6"/>
  <c r="DC63" i="6"/>
  <c r="DD63" i="6"/>
  <c r="DE63" i="6"/>
  <c r="DF63" i="6"/>
  <c r="CM64" i="6"/>
  <c r="CN64" i="6"/>
  <c r="CO64" i="6"/>
  <c r="CP64" i="6"/>
  <c r="CQ64" i="6"/>
  <c r="CR64" i="6"/>
  <c r="CS64" i="6"/>
  <c r="CT64" i="6"/>
  <c r="CU64" i="6"/>
  <c r="CV64" i="6"/>
  <c r="CW64" i="6"/>
  <c r="CX64" i="6"/>
  <c r="CY64" i="6"/>
  <c r="CZ64" i="6"/>
  <c r="DA64" i="6"/>
  <c r="DB64" i="6"/>
  <c r="DC64" i="6"/>
  <c r="DD64" i="6"/>
  <c r="DE64" i="6"/>
  <c r="DF64" i="6"/>
  <c r="CM65" i="6"/>
  <c r="CN65" i="6"/>
  <c r="CO65" i="6"/>
  <c r="CP65" i="6"/>
  <c r="CQ65" i="6"/>
  <c r="CR65" i="6"/>
  <c r="CS65" i="6"/>
  <c r="CT65" i="6"/>
  <c r="CU65" i="6"/>
  <c r="CV65" i="6"/>
  <c r="CW65" i="6"/>
  <c r="CX65" i="6"/>
  <c r="CY65" i="6"/>
  <c r="CZ65" i="6"/>
  <c r="DA65" i="6"/>
  <c r="DB65" i="6"/>
  <c r="DC65" i="6"/>
  <c r="DD65" i="6"/>
  <c r="DE65" i="6"/>
  <c r="DF65" i="6"/>
  <c r="CM66" i="6"/>
  <c r="CN66" i="6"/>
  <c r="CO66" i="6"/>
  <c r="CP66" i="6"/>
  <c r="CQ66" i="6"/>
  <c r="CR66" i="6"/>
  <c r="CS66" i="6"/>
  <c r="CT66" i="6"/>
  <c r="CU66" i="6"/>
  <c r="CV66" i="6"/>
  <c r="CW66" i="6"/>
  <c r="CX66" i="6"/>
  <c r="CY66" i="6"/>
  <c r="CZ66" i="6"/>
  <c r="DA66" i="6"/>
  <c r="DB66" i="6"/>
  <c r="DC66" i="6"/>
  <c r="DD66" i="6"/>
  <c r="DE66" i="6"/>
  <c r="DF66" i="6"/>
  <c r="CM67" i="6"/>
  <c r="CN67" i="6"/>
  <c r="CO67" i="6"/>
  <c r="CP67" i="6"/>
  <c r="CQ67" i="6"/>
  <c r="CR67" i="6"/>
  <c r="CS67" i="6"/>
  <c r="CT67" i="6"/>
  <c r="CU67" i="6"/>
  <c r="CV67" i="6"/>
  <c r="CW67" i="6"/>
  <c r="CX67" i="6"/>
  <c r="CY67" i="6"/>
  <c r="CZ67" i="6"/>
  <c r="DA67" i="6"/>
  <c r="DB67" i="6"/>
  <c r="DC67" i="6"/>
  <c r="DD67" i="6"/>
  <c r="DE67" i="6"/>
  <c r="DF67" i="6"/>
  <c r="CM68" i="6"/>
  <c r="CN68" i="6"/>
  <c r="CO68" i="6"/>
  <c r="CP68" i="6"/>
  <c r="CQ68" i="6"/>
  <c r="CR68" i="6"/>
  <c r="CS68" i="6"/>
  <c r="CT68" i="6"/>
  <c r="CU68" i="6"/>
  <c r="CV68" i="6"/>
  <c r="CW68" i="6"/>
  <c r="CX68" i="6"/>
  <c r="CY68" i="6"/>
  <c r="CZ68" i="6"/>
  <c r="DA68" i="6"/>
  <c r="DB68" i="6"/>
  <c r="DC68" i="6"/>
  <c r="DD68" i="6"/>
  <c r="DE68" i="6"/>
  <c r="DF68" i="6"/>
  <c r="CM69" i="6"/>
  <c r="CN69" i="6"/>
  <c r="CO69" i="6"/>
  <c r="CP69" i="6"/>
  <c r="CQ69" i="6"/>
  <c r="CR69" i="6"/>
  <c r="CS69" i="6"/>
  <c r="CT69" i="6"/>
  <c r="CU69" i="6"/>
  <c r="CV69" i="6"/>
  <c r="CW69" i="6"/>
  <c r="CX69" i="6"/>
  <c r="CY69" i="6"/>
  <c r="CZ69" i="6"/>
  <c r="DA69" i="6"/>
  <c r="DB69" i="6"/>
  <c r="DC69" i="6"/>
  <c r="DD69" i="6"/>
  <c r="DE69" i="6"/>
  <c r="DF69" i="6"/>
  <c r="CM70" i="6"/>
  <c r="CN70" i="6"/>
  <c r="CO70" i="6"/>
  <c r="CP70" i="6"/>
  <c r="CQ70" i="6"/>
  <c r="CR70" i="6"/>
  <c r="CS70" i="6"/>
  <c r="CT70" i="6"/>
  <c r="CU70" i="6"/>
  <c r="CV70" i="6"/>
  <c r="CW70" i="6"/>
  <c r="CX70" i="6"/>
  <c r="CY70" i="6"/>
  <c r="CZ70" i="6"/>
  <c r="DA70" i="6"/>
  <c r="DB70" i="6"/>
  <c r="DC70" i="6"/>
  <c r="DD70" i="6"/>
  <c r="DE70" i="6"/>
  <c r="DF70" i="6"/>
  <c r="CM71" i="6"/>
  <c r="CN71" i="6"/>
  <c r="CO71" i="6"/>
  <c r="CP71" i="6"/>
  <c r="CQ71" i="6"/>
  <c r="CR71" i="6"/>
  <c r="CS71" i="6"/>
  <c r="CT71" i="6"/>
  <c r="CU71" i="6"/>
  <c r="CV71" i="6"/>
  <c r="CW71" i="6"/>
  <c r="CX71" i="6"/>
  <c r="CY71" i="6"/>
  <c r="CZ71" i="6"/>
  <c r="DA71" i="6"/>
  <c r="DB71" i="6"/>
  <c r="DC71" i="6"/>
  <c r="DD71" i="6"/>
  <c r="DE71" i="6"/>
  <c r="DF71" i="6"/>
  <c r="CM72" i="6"/>
  <c r="CN72" i="6"/>
  <c r="CO72" i="6"/>
  <c r="CP72" i="6"/>
  <c r="CQ72" i="6"/>
  <c r="CR72" i="6"/>
  <c r="CS72" i="6"/>
  <c r="CT72" i="6"/>
  <c r="CU72" i="6"/>
  <c r="CV72" i="6"/>
  <c r="CW72" i="6"/>
  <c r="CX72" i="6"/>
  <c r="CY72" i="6"/>
  <c r="CZ72" i="6"/>
  <c r="DA72" i="6"/>
  <c r="DB72" i="6"/>
  <c r="DC72" i="6"/>
  <c r="DD72" i="6"/>
  <c r="DE72" i="6"/>
  <c r="DF72" i="6"/>
  <c r="CM73" i="6"/>
  <c r="CN73" i="6"/>
  <c r="CO73" i="6"/>
  <c r="CP73" i="6"/>
  <c r="CQ73" i="6"/>
  <c r="CR73" i="6"/>
  <c r="CS73" i="6"/>
  <c r="CT73" i="6"/>
  <c r="CU73" i="6"/>
  <c r="CV73" i="6"/>
  <c r="CW73" i="6"/>
  <c r="CX73" i="6"/>
  <c r="CY73" i="6"/>
  <c r="CZ73" i="6"/>
  <c r="DA73" i="6"/>
  <c r="DB73" i="6"/>
  <c r="DC73" i="6"/>
  <c r="DD73" i="6"/>
  <c r="DE73" i="6"/>
  <c r="DF73" i="6"/>
  <c r="CM74" i="6"/>
  <c r="CN74" i="6"/>
  <c r="CO74" i="6"/>
  <c r="CP74" i="6"/>
  <c r="CQ74" i="6"/>
  <c r="CR74" i="6"/>
  <c r="CS74" i="6"/>
  <c r="CT74" i="6"/>
  <c r="CU74" i="6"/>
  <c r="CV74" i="6"/>
  <c r="CW74" i="6"/>
  <c r="CX74" i="6"/>
  <c r="CY74" i="6"/>
  <c r="CZ74" i="6"/>
  <c r="DA74" i="6"/>
  <c r="DB74" i="6"/>
  <c r="DC74" i="6"/>
  <c r="DD74" i="6"/>
  <c r="DE74" i="6"/>
  <c r="DF74" i="6"/>
  <c r="CM75" i="6"/>
  <c r="CN75" i="6"/>
  <c r="CO75" i="6"/>
  <c r="CP75" i="6"/>
  <c r="CQ75" i="6"/>
  <c r="CR75" i="6"/>
  <c r="CS75" i="6"/>
  <c r="CT75" i="6"/>
  <c r="CU75" i="6"/>
  <c r="CV75" i="6"/>
  <c r="CW75" i="6"/>
  <c r="CX75" i="6"/>
  <c r="CY75" i="6"/>
  <c r="CZ75" i="6"/>
  <c r="DA75" i="6"/>
  <c r="DB75" i="6"/>
  <c r="DC75" i="6"/>
  <c r="DD75" i="6"/>
  <c r="DE75" i="6"/>
  <c r="DF75" i="6"/>
  <c r="CM76" i="6"/>
  <c r="CN76" i="6"/>
  <c r="CO76" i="6"/>
  <c r="CP76" i="6"/>
  <c r="CQ76" i="6"/>
  <c r="CR76" i="6"/>
  <c r="CS76" i="6"/>
  <c r="CT76" i="6"/>
  <c r="CU76" i="6"/>
  <c r="CV76" i="6"/>
  <c r="CW76" i="6"/>
  <c r="CX76" i="6"/>
  <c r="CY76" i="6"/>
  <c r="CZ76" i="6"/>
  <c r="DA76" i="6"/>
  <c r="DB76" i="6"/>
  <c r="DC76" i="6"/>
  <c r="DD76" i="6"/>
  <c r="DE76" i="6"/>
  <c r="DF76" i="6"/>
  <c r="CM77" i="6"/>
  <c r="CN77" i="6"/>
  <c r="CO77" i="6"/>
  <c r="CP77" i="6"/>
  <c r="CQ77" i="6"/>
  <c r="CR77" i="6"/>
  <c r="CS77" i="6"/>
  <c r="CT77" i="6"/>
  <c r="CU77" i="6"/>
  <c r="CV77" i="6"/>
  <c r="CW77" i="6"/>
  <c r="CX77" i="6"/>
  <c r="CY77" i="6"/>
  <c r="CZ77" i="6"/>
  <c r="DA77" i="6"/>
  <c r="DB77" i="6"/>
  <c r="DC77" i="6"/>
  <c r="DD77" i="6"/>
  <c r="DE77" i="6"/>
  <c r="DF77" i="6"/>
  <c r="CM78" i="6"/>
  <c r="CN78" i="6"/>
  <c r="CO78" i="6"/>
  <c r="CP78" i="6"/>
  <c r="CQ78" i="6"/>
  <c r="CR78" i="6"/>
  <c r="CS78" i="6"/>
  <c r="CT78" i="6"/>
  <c r="CU78" i="6"/>
  <c r="CV78" i="6"/>
  <c r="CW78" i="6"/>
  <c r="CX78" i="6"/>
  <c r="CY78" i="6"/>
  <c r="CZ78" i="6"/>
  <c r="DA78" i="6"/>
  <c r="DB78" i="6"/>
  <c r="DC78" i="6"/>
  <c r="DD78" i="6"/>
  <c r="DE78" i="6"/>
  <c r="DF78" i="6"/>
  <c r="CM79" i="6"/>
  <c r="CN79" i="6"/>
  <c r="CO79" i="6"/>
  <c r="CP79" i="6"/>
  <c r="CQ79" i="6"/>
  <c r="CR79" i="6"/>
  <c r="CS79" i="6"/>
  <c r="CT79" i="6"/>
  <c r="CU79" i="6"/>
  <c r="CV79" i="6"/>
  <c r="CW79" i="6"/>
  <c r="CX79" i="6"/>
  <c r="CY79" i="6"/>
  <c r="CZ79" i="6"/>
  <c r="DA79" i="6"/>
  <c r="DB79" i="6"/>
  <c r="DC79" i="6"/>
  <c r="DD79" i="6"/>
  <c r="DE79" i="6"/>
  <c r="DF79" i="6"/>
  <c r="CM80" i="6"/>
  <c r="CN80" i="6"/>
  <c r="CO80" i="6"/>
  <c r="CP80" i="6"/>
  <c r="CQ80" i="6"/>
  <c r="CR80" i="6"/>
  <c r="CS80" i="6"/>
  <c r="CT80" i="6"/>
  <c r="CU80" i="6"/>
  <c r="CV80" i="6"/>
  <c r="CW80" i="6"/>
  <c r="CX80" i="6"/>
  <c r="CY80" i="6"/>
  <c r="CZ80" i="6"/>
  <c r="DA80" i="6"/>
  <c r="DB80" i="6"/>
  <c r="DC80" i="6"/>
  <c r="DD80" i="6"/>
  <c r="DE80" i="6"/>
  <c r="DF80" i="6"/>
  <c r="CM81" i="6"/>
  <c r="CN81" i="6"/>
  <c r="CO81" i="6"/>
  <c r="CP81" i="6"/>
  <c r="CQ81" i="6"/>
  <c r="CR81" i="6"/>
  <c r="CS81" i="6"/>
  <c r="CT81" i="6"/>
  <c r="CU81" i="6"/>
  <c r="CV81" i="6"/>
  <c r="CW81" i="6"/>
  <c r="CX81" i="6"/>
  <c r="CY81" i="6"/>
  <c r="CZ81" i="6"/>
  <c r="DA81" i="6"/>
  <c r="DB81" i="6"/>
  <c r="DC81" i="6"/>
  <c r="DD81" i="6"/>
  <c r="DE81" i="6"/>
  <c r="DF81" i="6"/>
  <c r="CM82" i="6"/>
  <c r="CN82" i="6"/>
  <c r="CO82" i="6"/>
  <c r="CP82" i="6"/>
  <c r="CQ82" i="6"/>
  <c r="CR82" i="6"/>
  <c r="CS82" i="6"/>
  <c r="CT82" i="6"/>
  <c r="CU82" i="6"/>
  <c r="CV82" i="6"/>
  <c r="CW82" i="6"/>
  <c r="CX82" i="6"/>
  <c r="CY82" i="6"/>
  <c r="CZ82" i="6"/>
  <c r="DA82" i="6"/>
  <c r="DB82" i="6"/>
  <c r="DC82" i="6"/>
  <c r="DD82" i="6"/>
  <c r="DE82" i="6"/>
  <c r="DF82" i="6"/>
  <c r="CM83" i="6"/>
  <c r="CN83" i="6"/>
  <c r="CO83" i="6"/>
  <c r="CP83" i="6"/>
  <c r="CQ83" i="6"/>
  <c r="CR83" i="6"/>
  <c r="CS83" i="6"/>
  <c r="CT83" i="6"/>
  <c r="CU83" i="6"/>
  <c r="CV83" i="6"/>
  <c r="CW83" i="6"/>
  <c r="CX83" i="6"/>
  <c r="CY83" i="6"/>
  <c r="CZ83" i="6"/>
  <c r="DA83" i="6"/>
  <c r="DB83" i="6"/>
  <c r="DC83" i="6"/>
  <c r="DD83" i="6"/>
  <c r="DE83" i="6"/>
  <c r="DF83" i="6"/>
  <c r="CM84" i="6"/>
  <c r="CN84" i="6"/>
  <c r="CO84" i="6"/>
  <c r="CP84" i="6"/>
  <c r="CQ84" i="6"/>
  <c r="CR84" i="6"/>
  <c r="CS84" i="6"/>
  <c r="CT84" i="6"/>
  <c r="CU84" i="6"/>
  <c r="CV84" i="6"/>
  <c r="CW84" i="6"/>
  <c r="CX84" i="6"/>
  <c r="CY84" i="6"/>
  <c r="CZ84" i="6"/>
  <c r="DA84" i="6"/>
  <c r="DB84" i="6"/>
  <c r="DC84" i="6"/>
  <c r="DD84" i="6"/>
  <c r="DE84" i="6"/>
  <c r="DF84" i="6"/>
  <c r="CM85" i="6"/>
  <c r="CN85" i="6"/>
  <c r="CO85" i="6"/>
  <c r="CP85" i="6"/>
  <c r="CQ85" i="6"/>
  <c r="CR85" i="6"/>
  <c r="CS85" i="6"/>
  <c r="CT85" i="6"/>
  <c r="CU85" i="6"/>
  <c r="CV85" i="6"/>
  <c r="CW85" i="6"/>
  <c r="CX85" i="6"/>
  <c r="CY85" i="6"/>
  <c r="CZ85" i="6"/>
  <c r="DA85" i="6"/>
  <c r="DB85" i="6"/>
  <c r="DC85" i="6"/>
  <c r="DD85" i="6"/>
  <c r="DE85" i="6"/>
  <c r="DF85" i="6"/>
  <c r="CM86" i="6"/>
  <c r="CN86" i="6"/>
  <c r="CO86" i="6"/>
  <c r="CP86" i="6"/>
  <c r="CQ86" i="6"/>
  <c r="CR86" i="6"/>
  <c r="CS86" i="6"/>
  <c r="CT86" i="6"/>
  <c r="CU86" i="6"/>
  <c r="CV86" i="6"/>
  <c r="CW86" i="6"/>
  <c r="CX86" i="6"/>
  <c r="CY86" i="6"/>
  <c r="CZ86" i="6"/>
  <c r="DA86" i="6"/>
  <c r="DB86" i="6"/>
  <c r="DC86" i="6"/>
  <c r="DD86" i="6"/>
  <c r="DE86" i="6"/>
  <c r="DF86" i="6"/>
  <c r="CM87" i="6"/>
  <c r="CN87" i="6"/>
  <c r="CO87" i="6"/>
  <c r="CP87" i="6"/>
  <c r="CQ87" i="6"/>
  <c r="CR87" i="6"/>
  <c r="CS87" i="6"/>
  <c r="CT87" i="6"/>
  <c r="CU87" i="6"/>
  <c r="CV87" i="6"/>
  <c r="CW87" i="6"/>
  <c r="CX87" i="6"/>
  <c r="CY87" i="6"/>
  <c r="CZ87" i="6"/>
  <c r="DA87" i="6"/>
  <c r="DB87" i="6"/>
  <c r="DC87" i="6"/>
  <c r="DD87" i="6"/>
  <c r="DE87" i="6"/>
  <c r="DF87" i="6"/>
  <c r="CN5" i="6"/>
  <c r="CO5" i="6"/>
  <c r="CP5" i="6"/>
  <c r="CQ5" i="6"/>
  <c r="CR5" i="6"/>
  <c r="CS5" i="6"/>
  <c r="CT5" i="6"/>
  <c r="CU5" i="6"/>
  <c r="CV5" i="6"/>
  <c r="CW5" i="6"/>
  <c r="CX5" i="6"/>
  <c r="CY5" i="6"/>
  <c r="CZ5" i="6"/>
  <c r="DA5" i="6"/>
  <c r="DB5" i="6"/>
  <c r="DC5" i="6"/>
  <c r="DD5" i="6"/>
  <c r="DE5" i="6"/>
  <c r="DF5" i="6"/>
  <c r="CM5" i="6"/>
  <c r="EE6" i="6" l="1"/>
  <c r="EF6" i="6"/>
  <c r="EG6" i="6"/>
  <c r="EH6" i="6"/>
  <c r="EI6" i="6"/>
  <c r="EJ6" i="6"/>
  <c r="EK6" i="6"/>
  <c r="EL6" i="6"/>
  <c r="EM6" i="6"/>
  <c r="EN6" i="6"/>
  <c r="EO6" i="6"/>
  <c r="EP6" i="6"/>
  <c r="EQ6" i="6"/>
  <c r="ER6" i="6"/>
  <c r="ES6" i="6"/>
  <c r="ET6" i="6"/>
  <c r="EU6" i="6"/>
  <c r="EV6" i="6"/>
  <c r="EW6" i="6"/>
  <c r="EX6" i="6"/>
  <c r="EE7" i="6"/>
  <c r="EF7" i="6"/>
  <c r="EG7" i="6"/>
  <c r="EH7" i="6"/>
  <c r="EI7" i="6"/>
  <c r="EJ7" i="6"/>
  <c r="EK7" i="6"/>
  <c r="EL7" i="6"/>
  <c r="EM7" i="6"/>
  <c r="EN7" i="6"/>
  <c r="EO7" i="6"/>
  <c r="EP7" i="6"/>
  <c r="EQ7" i="6"/>
  <c r="ER7" i="6"/>
  <c r="ES7" i="6"/>
  <c r="ET7" i="6"/>
  <c r="EU7" i="6"/>
  <c r="EV7" i="6"/>
  <c r="EW7" i="6"/>
  <c r="EX7" i="6"/>
  <c r="EE8" i="6"/>
  <c r="EF8" i="6"/>
  <c r="EG8" i="6"/>
  <c r="EH8" i="6"/>
  <c r="EI8" i="6"/>
  <c r="EJ8" i="6"/>
  <c r="EK8" i="6"/>
  <c r="EL8" i="6"/>
  <c r="EM8" i="6"/>
  <c r="EN8" i="6"/>
  <c r="EO8" i="6"/>
  <c r="EP8" i="6"/>
  <c r="EQ8" i="6"/>
  <c r="ER8" i="6"/>
  <c r="ES8" i="6"/>
  <c r="ET8" i="6"/>
  <c r="EU8" i="6"/>
  <c r="EV8" i="6"/>
  <c r="EW8" i="6"/>
  <c r="EX8" i="6"/>
  <c r="EE9" i="6"/>
  <c r="EF9" i="6"/>
  <c r="EG9" i="6"/>
  <c r="EH9" i="6"/>
  <c r="EI9" i="6"/>
  <c r="EJ9" i="6"/>
  <c r="EK9" i="6"/>
  <c r="EL9" i="6"/>
  <c r="EM9" i="6"/>
  <c r="EN9" i="6"/>
  <c r="EO9" i="6"/>
  <c r="EP9" i="6"/>
  <c r="EQ9" i="6"/>
  <c r="ER9" i="6"/>
  <c r="ES9" i="6"/>
  <c r="ET9" i="6"/>
  <c r="EU9" i="6"/>
  <c r="EV9" i="6"/>
  <c r="EW9" i="6"/>
  <c r="EX9" i="6"/>
  <c r="EE10" i="6"/>
  <c r="EF10" i="6"/>
  <c r="EG10" i="6"/>
  <c r="EH10" i="6"/>
  <c r="EI10" i="6"/>
  <c r="EJ10" i="6"/>
  <c r="EK10" i="6"/>
  <c r="EL10" i="6"/>
  <c r="EM10" i="6"/>
  <c r="EN10" i="6"/>
  <c r="EO10" i="6"/>
  <c r="EP10" i="6"/>
  <c r="EQ10" i="6"/>
  <c r="ER10" i="6"/>
  <c r="ES10" i="6"/>
  <c r="ET10" i="6"/>
  <c r="EU10" i="6"/>
  <c r="EV10" i="6"/>
  <c r="EW10" i="6"/>
  <c r="EX10" i="6"/>
  <c r="EE11" i="6"/>
  <c r="EF11" i="6"/>
  <c r="EG11" i="6"/>
  <c r="EH11" i="6"/>
  <c r="EI11" i="6"/>
  <c r="EJ11" i="6"/>
  <c r="EK11" i="6"/>
  <c r="EL11" i="6"/>
  <c r="EM11" i="6"/>
  <c r="EN11" i="6"/>
  <c r="EO11" i="6"/>
  <c r="EP11" i="6"/>
  <c r="EQ11" i="6"/>
  <c r="ER11" i="6"/>
  <c r="ES11" i="6"/>
  <c r="ET11" i="6"/>
  <c r="EU11" i="6"/>
  <c r="EV11" i="6"/>
  <c r="EW11" i="6"/>
  <c r="EX11" i="6"/>
  <c r="EE12" i="6"/>
  <c r="EF12" i="6"/>
  <c r="EG12" i="6"/>
  <c r="EH12" i="6"/>
  <c r="EI12" i="6"/>
  <c r="EJ12" i="6"/>
  <c r="EK12" i="6"/>
  <c r="EL12" i="6"/>
  <c r="EM12" i="6"/>
  <c r="EN12" i="6"/>
  <c r="EO12" i="6"/>
  <c r="EP12" i="6"/>
  <c r="EQ12" i="6"/>
  <c r="ER12" i="6"/>
  <c r="ES12" i="6"/>
  <c r="ET12" i="6"/>
  <c r="EU12" i="6"/>
  <c r="EV12" i="6"/>
  <c r="EW12" i="6"/>
  <c r="EX12" i="6"/>
  <c r="EE13" i="6"/>
  <c r="EF13" i="6"/>
  <c r="EG13" i="6"/>
  <c r="EH13" i="6"/>
  <c r="EI13" i="6"/>
  <c r="EJ13" i="6"/>
  <c r="EK13" i="6"/>
  <c r="EL13" i="6"/>
  <c r="EM13" i="6"/>
  <c r="EN13" i="6"/>
  <c r="EO13" i="6"/>
  <c r="EP13" i="6"/>
  <c r="EQ13" i="6"/>
  <c r="ER13" i="6"/>
  <c r="ES13" i="6"/>
  <c r="ET13" i="6"/>
  <c r="EU13" i="6"/>
  <c r="EV13" i="6"/>
  <c r="EW13" i="6"/>
  <c r="EX13" i="6"/>
  <c r="EE14" i="6"/>
  <c r="EF14" i="6"/>
  <c r="EG14" i="6"/>
  <c r="EH14" i="6"/>
  <c r="EI14" i="6"/>
  <c r="EJ14" i="6"/>
  <c r="EK14" i="6"/>
  <c r="EL14" i="6"/>
  <c r="EM14" i="6"/>
  <c r="EN14" i="6"/>
  <c r="EO14" i="6"/>
  <c r="EP14" i="6"/>
  <c r="EQ14" i="6"/>
  <c r="ER14" i="6"/>
  <c r="ES14" i="6"/>
  <c r="ET14" i="6"/>
  <c r="EU14" i="6"/>
  <c r="EV14" i="6"/>
  <c r="EW14" i="6"/>
  <c r="EX14" i="6"/>
  <c r="EE15" i="6"/>
  <c r="EF15" i="6"/>
  <c r="EG15" i="6"/>
  <c r="EH15" i="6"/>
  <c r="EI15" i="6"/>
  <c r="EJ15" i="6"/>
  <c r="EK15" i="6"/>
  <c r="EL15" i="6"/>
  <c r="EM15" i="6"/>
  <c r="EN15" i="6"/>
  <c r="EO15" i="6"/>
  <c r="EP15" i="6"/>
  <c r="EQ15" i="6"/>
  <c r="ER15" i="6"/>
  <c r="ES15" i="6"/>
  <c r="ET15" i="6"/>
  <c r="EU15" i="6"/>
  <c r="EV15" i="6"/>
  <c r="EW15" i="6"/>
  <c r="EX15" i="6"/>
  <c r="EE16" i="6"/>
  <c r="EF16" i="6"/>
  <c r="EG16" i="6"/>
  <c r="EH16" i="6"/>
  <c r="EI16" i="6"/>
  <c r="EJ16" i="6"/>
  <c r="EK16" i="6"/>
  <c r="EL16" i="6"/>
  <c r="EM16" i="6"/>
  <c r="EN16" i="6"/>
  <c r="EO16" i="6"/>
  <c r="EP16" i="6"/>
  <c r="EQ16" i="6"/>
  <c r="ER16" i="6"/>
  <c r="ES16" i="6"/>
  <c r="ET16" i="6"/>
  <c r="EU16" i="6"/>
  <c r="EV16" i="6"/>
  <c r="EW16" i="6"/>
  <c r="EX16" i="6"/>
  <c r="EE17" i="6"/>
  <c r="EF17" i="6"/>
  <c r="EG17" i="6"/>
  <c r="EH17" i="6"/>
  <c r="EI17" i="6"/>
  <c r="EJ17" i="6"/>
  <c r="EK17" i="6"/>
  <c r="EL17" i="6"/>
  <c r="EM17" i="6"/>
  <c r="EN17" i="6"/>
  <c r="EO17" i="6"/>
  <c r="EP17" i="6"/>
  <c r="EQ17" i="6"/>
  <c r="ER17" i="6"/>
  <c r="ES17" i="6"/>
  <c r="ET17" i="6"/>
  <c r="EU17" i="6"/>
  <c r="EV17" i="6"/>
  <c r="EW17" i="6"/>
  <c r="EX17" i="6"/>
  <c r="EE18" i="6"/>
  <c r="EF18" i="6"/>
  <c r="EG18" i="6"/>
  <c r="EH18" i="6"/>
  <c r="EI18" i="6"/>
  <c r="EJ18" i="6"/>
  <c r="EK18" i="6"/>
  <c r="EL18" i="6"/>
  <c r="EM18" i="6"/>
  <c r="EN18" i="6"/>
  <c r="EO18" i="6"/>
  <c r="EP18" i="6"/>
  <c r="EQ18" i="6"/>
  <c r="ER18" i="6"/>
  <c r="ES18" i="6"/>
  <c r="ET18" i="6"/>
  <c r="EU18" i="6"/>
  <c r="EV18" i="6"/>
  <c r="EW18" i="6"/>
  <c r="EX18" i="6"/>
  <c r="EE19" i="6"/>
  <c r="EF19" i="6"/>
  <c r="EG19" i="6"/>
  <c r="EH19" i="6"/>
  <c r="EI19" i="6"/>
  <c r="EJ19" i="6"/>
  <c r="EK19" i="6"/>
  <c r="EL19" i="6"/>
  <c r="EM19" i="6"/>
  <c r="EN19" i="6"/>
  <c r="EO19" i="6"/>
  <c r="EP19" i="6"/>
  <c r="EQ19" i="6"/>
  <c r="ER19" i="6"/>
  <c r="ES19" i="6"/>
  <c r="ET19" i="6"/>
  <c r="EU19" i="6"/>
  <c r="EV19" i="6"/>
  <c r="EW19" i="6"/>
  <c r="EX19" i="6"/>
  <c r="EE20" i="6"/>
  <c r="EF20" i="6"/>
  <c r="EG20" i="6"/>
  <c r="EH20" i="6"/>
  <c r="EI20" i="6"/>
  <c r="EJ20" i="6"/>
  <c r="EK20" i="6"/>
  <c r="EL20" i="6"/>
  <c r="EM20" i="6"/>
  <c r="EN20" i="6"/>
  <c r="EO20" i="6"/>
  <c r="EP20" i="6"/>
  <c r="EQ20" i="6"/>
  <c r="ER20" i="6"/>
  <c r="ES20" i="6"/>
  <c r="ET20" i="6"/>
  <c r="EU20" i="6"/>
  <c r="EV20" i="6"/>
  <c r="EW20" i="6"/>
  <c r="EX20" i="6"/>
  <c r="EE21" i="6"/>
  <c r="EF21" i="6"/>
  <c r="EG21" i="6"/>
  <c r="EH21" i="6"/>
  <c r="EI21" i="6"/>
  <c r="EJ21" i="6"/>
  <c r="EK21" i="6"/>
  <c r="EL21" i="6"/>
  <c r="EM21" i="6"/>
  <c r="EN21" i="6"/>
  <c r="EO21" i="6"/>
  <c r="EP21" i="6"/>
  <c r="EQ21" i="6"/>
  <c r="ER21" i="6"/>
  <c r="ES21" i="6"/>
  <c r="ET21" i="6"/>
  <c r="EU21" i="6"/>
  <c r="EV21" i="6"/>
  <c r="EW21" i="6"/>
  <c r="EX21" i="6"/>
  <c r="EE22" i="6"/>
  <c r="EF22" i="6"/>
  <c r="EG22" i="6"/>
  <c r="EH22" i="6"/>
  <c r="EI22" i="6"/>
  <c r="EJ22" i="6"/>
  <c r="EK22" i="6"/>
  <c r="EL22" i="6"/>
  <c r="EM22" i="6"/>
  <c r="EN22" i="6"/>
  <c r="EO22" i="6"/>
  <c r="EP22" i="6"/>
  <c r="EQ22" i="6"/>
  <c r="ER22" i="6"/>
  <c r="ES22" i="6"/>
  <c r="ET22" i="6"/>
  <c r="EU22" i="6"/>
  <c r="EV22" i="6"/>
  <c r="EW22" i="6"/>
  <c r="EX22" i="6"/>
  <c r="EE23" i="6"/>
  <c r="EF23" i="6"/>
  <c r="EG23" i="6"/>
  <c r="EH23" i="6"/>
  <c r="EI23" i="6"/>
  <c r="EJ23" i="6"/>
  <c r="EK23" i="6"/>
  <c r="EL23" i="6"/>
  <c r="EM23" i="6"/>
  <c r="EN23" i="6"/>
  <c r="EO23" i="6"/>
  <c r="EP23" i="6"/>
  <c r="EQ23" i="6"/>
  <c r="ER23" i="6"/>
  <c r="ES23" i="6"/>
  <c r="ET23" i="6"/>
  <c r="EU23" i="6"/>
  <c r="EV23" i="6"/>
  <c r="EW23" i="6"/>
  <c r="EX23" i="6"/>
  <c r="EE24" i="6"/>
  <c r="EF24" i="6"/>
  <c r="EG24" i="6"/>
  <c r="EH24" i="6"/>
  <c r="EI24" i="6"/>
  <c r="EJ24" i="6"/>
  <c r="EK24" i="6"/>
  <c r="EL24" i="6"/>
  <c r="EM24" i="6"/>
  <c r="EN24" i="6"/>
  <c r="EO24" i="6"/>
  <c r="EP24" i="6"/>
  <c r="EQ24" i="6"/>
  <c r="ER24" i="6"/>
  <c r="ES24" i="6"/>
  <c r="ET24" i="6"/>
  <c r="EU24" i="6"/>
  <c r="EV24" i="6"/>
  <c r="EW24" i="6"/>
  <c r="EX24" i="6"/>
  <c r="EE25" i="6"/>
  <c r="EF25" i="6"/>
  <c r="EG25" i="6"/>
  <c r="EH25" i="6"/>
  <c r="EI25" i="6"/>
  <c r="EJ25" i="6"/>
  <c r="EK25" i="6"/>
  <c r="EL25" i="6"/>
  <c r="EM25" i="6"/>
  <c r="EN25" i="6"/>
  <c r="EO25" i="6"/>
  <c r="EP25" i="6"/>
  <c r="EQ25" i="6"/>
  <c r="ER25" i="6"/>
  <c r="ES25" i="6"/>
  <c r="ET25" i="6"/>
  <c r="EU25" i="6"/>
  <c r="EV25" i="6"/>
  <c r="EW25" i="6"/>
  <c r="EX25" i="6"/>
  <c r="EE26" i="6"/>
  <c r="EF26" i="6"/>
  <c r="EG26" i="6"/>
  <c r="EH26" i="6"/>
  <c r="EI26" i="6"/>
  <c r="EJ26" i="6"/>
  <c r="EK26" i="6"/>
  <c r="EL26" i="6"/>
  <c r="EM26" i="6"/>
  <c r="EN26" i="6"/>
  <c r="EO26" i="6"/>
  <c r="EP26" i="6"/>
  <c r="EQ26" i="6"/>
  <c r="ER26" i="6"/>
  <c r="ES26" i="6"/>
  <c r="ET26" i="6"/>
  <c r="EU26" i="6"/>
  <c r="EV26" i="6"/>
  <c r="EW26" i="6"/>
  <c r="EX26" i="6"/>
  <c r="EE27" i="6"/>
  <c r="EF27" i="6"/>
  <c r="EG27" i="6"/>
  <c r="EH27" i="6"/>
  <c r="EI27" i="6"/>
  <c r="EJ27" i="6"/>
  <c r="EK27" i="6"/>
  <c r="EL27" i="6"/>
  <c r="EM27" i="6"/>
  <c r="EN27" i="6"/>
  <c r="EO27" i="6"/>
  <c r="EP27" i="6"/>
  <c r="EQ27" i="6"/>
  <c r="ER27" i="6"/>
  <c r="ES27" i="6"/>
  <c r="ET27" i="6"/>
  <c r="EU27" i="6"/>
  <c r="EV27" i="6"/>
  <c r="EW27" i="6"/>
  <c r="EX27" i="6"/>
  <c r="EE28" i="6"/>
  <c r="EF28" i="6"/>
  <c r="EG28" i="6"/>
  <c r="EH28" i="6"/>
  <c r="EI28" i="6"/>
  <c r="EJ28" i="6"/>
  <c r="EK28" i="6"/>
  <c r="EL28" i="6"/>
  <c r="EM28" i="6"/>
  <c r="EN28" i="6"/>
  <c r="EO28" i="6"/>
  <c r="EP28" i="6"/>
  <c r="EQ28" i="6"/>
  <c r="ER28" i="6"/>
  <c r="ES28" i="6"/>
  <c r="ET28" i="6"/>
  <c r="EU28" i="6"/>
  <c r="EV28" i="6"/>
  <c r="EW28" i="6"/>
  <c r="EX28" i="6"/>
  <c r="EE29" i="6"/>
  <c r="EF29" i="6"/>
  <c r="EG29" i="6"/>
  <c r="EH29" i="6"/>
  <c r="EI29" i="6"/>
  <c r="EJ29" i="6"/>
  <c r="EK29" i="6"/>
  <c r="EL29" i="6"/>
  <c r="EM29" i="6"/>
  <c r="EN29" i="6"/>
  <c r="EO29" i="6"/>
  <c r="EP29" i="6"/>
  <c r="EQ29" i="6"/>
  <c r="ER29" i="6"/>
  <c r="ES29" i="6"/>
  <c r="ET29" i="6"/>
  <c r="EU29" i="6"/>
  <c r="EV29" i="6"/>
  <c r="EW29" i="6"/>
  <c r="EX29" i="6"/>
  <c r="EE30" i="6"/>
  <c r="EF30" i="6"/>
  <c r="EG30" i="6"/>
  <c r="EH30" i="6"/>
  <c r="EI30" i="6"/>
  <c r="EJ30" i="6"/>
  <c r="EK30" i="6"/>
  <c r="EL30" i="6"/>
  <c r="EM30" i="6"/>
  <c r="EN30" i="6"/>
  <c r="EO30" i="6"/>
  <c r="EP30" i="6"/>
  <c r="EQ30" i="6"/>
  <c r="ER30" i="6"/>
  <c r="ES30" i="6"/>
  <c r="ET30" i="6"/>
  <c r="EU30" i="6"/>
  <c r="EV30" i="6"/>
  <c r="EW30" i="6"/>
  <c r="EX30" i="6"/>
  <c r="EE31" i="6"/>
  <c r="EF31" i="6"/>
  <c r="EG31" i="6"/>
  <c r="EH31" i="6"/>
  <c r="EI31" i="6"/>
  <c r="EJ31" i="6"/>
  <c r="EK31" i="6"/>
  <c r="EL31" i="6"/>
  <c r="EM31" i="6"/>
  <c r="EN31" i="6"/>
  <c r="EO31" i="6"/>
  <c r="EP31" i="6"/>
  <c r="EQ31" i="6"/>
  <c r="ER31" i="6"/>
  <c r="ES31" i="6"/>
  <c r="ET31" i="6"/>
  <c r="EU31" i="6"/>
  <c r="EV31" i="6"/>
  <c r="EW31" i="6"/>
  <c r="EX31" i="6"/>
  <c r="EE32" i="6"/>
  <c r="EF32" i="6"/>
  <c r="EG32" i="6"/>
  <c r="EH32" i="6"/>
  <c r="EI32" i="6"/>
  <c r="EJ32" i="6"/>
  <c r="EK32" i="6"/>
  <c r="EL32" i="6"/>
  <c r="EM32" i="6"/>
  <c r="EN32" i="6"/>
  <c r="EO32" i="6"/>
  <c r="EP32" i="6"/>
  <c r="EQ32" i="6"/>
  <c r="ER32" i="6"/>
  <c r="ES32" i="6"/>
  <c r="ET32" i="6"/>
  <c r="EU32" i="6"/>
  <c r="EV32" i="6"/>
  <c r="EW32" i="6"/>
  <c r="EX32" i="6"/>
  <c r="EE33" i="6"/>
  <c r="EF33" i="6"/>
  <c r="EG33" i="6"/>
  <c r="EH33" i="6"/>
  <c r="EI33" i="6"/>
  <c r="EJ33" i="6"/>
  <c r="EK33" i="6"/>
  <c r="EL33" i="6"/>
  <c r="EM33" i="6"/>
  <c r="EN33" i="6"/>
  <c r="EO33" i="6"/>
  <c r="EP33" i="6"/>
  <c r="EQ33" i="6"/>
  <c r="ER33" i="6"/>
  <c r="ES33" i="6"/>
  <c r="ET33" i="6"/>
  <c r="EU33" i="6"/>
  <c r="EV33" i="6"/>
  <c r="EW33" i="6"/>
  <c r="EX33" i="6"/>
  <c r="EE34" i="6"/>
  <c r="EF34" i="6"/>
  <c r="EG34" i="6"/>
  <c r="EH34" i="6"/>
  <c r="EI34" i="6"/>
  <c r="EJ34" i="6"/>
  <c r="EK34" i="6"/>
  <c r="EL34" i="6"/>
  <c r="EM34" i="6"/>
  <c r="EN34" i="6"/>
  <c r="EO34" i="6"/>
  <c r="EP34" i="6"/>
  <c r="EQ34" i="6"/>
  <c r="ER34" i="6"/>
  <c r="ES34" i="6"/>
  <c r="ET34" i="6"/>
  <c r="EU34" i="6"/>
  <c r="EV34" i="6"/>
  <c r="EW34" i="6"/>
  <c r="EX34" i="6"/>
  <c r="EE35" i="6"/>
  <c r="EF35" i="6"/>
  <c r="EG35" i="6"/>
  <c r="EH35" i="6"/>
  <c r="EI35" i="6"/>
  <c r="EJ35" i="6"/>
  <c r="EK35" i="6"/>
  <c r="EL35" i="6"/>
  <c r="EM35" i="6"/>
  <c r="EN35" i="6"/>
  <c r="EO35" i="6"/>
  <c r="EP35" i="6"/>
  <c r="EQ35" i="6"/>
  <c r="ER35" i="6"/>
  <c r="ES35" i="6"/>
  <c r="ET35" i="6"/>
  <c r="EU35" i="6"/>
  <c r="EV35" i="6"/>
  <c r="EW35" i="6"/>
  <c r="EX35" i="6"/>
  <c r="EE36" i="6"/>
  <c r="EF36" i="6"/>
  <c r="EG36" i="6"/>
  <c r="EH36" i="6"/>
  <c r="EI36" i="6"/>
  <c r="EJ36" i="6"/>
  <c r="EK36" i="6"/>
  <c r="EL36" i="6"/>
  <c r="EM36" i="6"/>
  <c r="EN36" i="6"/>
  <c r="EO36" i="6"/>
  <c r="EP36" i="6"/>
  <c r="EQ36" i="6"/>
  <c r="ER36" i="6"/>
  <c r="ES36" i="6"/>
  <c r="ET36" i="6"/>
  <c r="EU36" i="6"/>
  <c r="EV36" i="6"/>
  <c r="EW36" i="6"/>
  <c r="EX36" i="6"/>
  <c r="EE37" i="6"/>
  <c r="EF37" i="6"/>
  <c r="EG37" i="6"/>
  <c r="EH37" i="6"/>
  <c r="EI37" i="6"/>
  <c r="EJ37" i="6"/>
  <c r="EK37" i="6"/>
  <c r="EL37" i="6"/>
  <c r="EM37" i="6"/>
  <c r="EN37" i="6"/>
  <c r="EO37" i="6"/>
  <c r="EP37" i="6"/>
  <c r="EQ37" i="6"/>
  <c r="ER37" i="6"/>
  <c r="ES37" i="6"/>
  <c r="ET37" i="6"/>
  <c r="EU37" i="6"/>
  <c r="EV37" i="6"/>
  <c r="EW37" i="6"/>
  <c r="EX37" i="6"/>
  <c r="EE38" i="6"/>
  <c r="EF38" i="6"/>
  <c r="EG38" i="6"/>
  <c r="EH38" i="6"/>
  <c r="EI38" i="6"/>
  <c r="EJ38" i="6"/>
  <c r="EK38" i="6"/>
  <c r="EL38" i="6"/>
  <c r="EM38" i="6"/>
  <c r="EN38" i="6"/>
  <c r="EO38" i="6"/>
  <c r="EP38" i="6"/>
  <c r="EQ38" i="6"/>
  <c r="ER38" i="6"/>
  <c r="ES38" i="6"/>
  <c r="ET38" i="6"/>
  <c r="EU38" i="6"/>
  <c r="EV38" i="6"/>
  <c r="EW38" i="6"/>
  <c r="EX38" i="6"/>
  <c r="EE39" i="6"/>
  <c r="EF39" i="6"/>
  <c r="EG39" i="6"/>
  <c r="EH39" i="6"/>
  <c r="EI39" i="6"/>
  <c r="EJ39" i="6"/>
  <c r="EK39" i="6"/>
  <c r="EL39" i="6"/>
  <c r="EM39" i="6"/>
  <c r="EN39" i="6"/>
  <c r="EO39" i="6"/>
  <c r="EP39" i="6"/>
  <c r="EQ39" i="6"/>
  <c r="ER39" i="6"/>
  <c r="ES39" i="6"/>
  <c r="ET39" i="6"/>
  <c r="EU39" i="6"/>
  <c r="EV39" i="6"/>
  <c r="EW39" i="6"/>
  <c r="EX39" i="6"/>
  <c r="EE40" i="6"/>
  <c r="EF40" i="6"/>
  <c r="EG40" i="6"/>
  <c r="EH40" i="6"/>
  <c r="EI40" i="6"/>
  <c r="EJ40" i="6"/>
  <c r="EK40" i="6"/>
  <c r="EL40" i="6"/>
  <c r="EM40" i="6"/>
  <c r="EN40" i="6"/>
  <c r="EO40" i="6"/>
  <c r="EP40" i="6"/>
  <c r="EQ40" i="6"/>
  <c r="ER40" i="6"/>
  <c r="ES40" i="6"/>
  <c r="ET40" i="6"/>
  <c r="EU40" i="6"/>
  <c r="EV40" i="6"/>
  <c r="EW40" i="6"/>
  <c r="EX40" i="6"/>
  <c r="EE41" i="6"/>
  <c r="EF41" i="6"/>
  <c r="EG41" i="6"/>
  <c r="EH41" i="6"/>
  <c r="EI41" i="6"/>
  <c r="EJ41" i="6"/>
  <c r="EK41" i="6"/>
  <c r="EL41" i="6"/>
  <c r="EM41" i="6"/>
  <c r="EN41" i="6"/>
  <c r="EO41" i="6"/>
  <c r="EP41" i="6"/>
  <c r="EQ41" i="6"/>
  <c r="ER41" i="6"/>
  <c r="ES41" i="6"/>
  <c r="ET41" i="6"/>
  <c r="EU41" i="6"/>
  <c r="EV41" i="6"/>
  <c r="EW41" i="6"/>
  <c r="EX41" i="6"/>
  <c r="EE42" i="6"/>
  <c r="EF42" i="6"/>
  <c r="EG42" i="6"/>
  <c r="EH42" i="6"/>
  <c r="EI42" i="6"/>
  <c r="EJ42" i="6"/>
  <c r="EK42" i="6"/>
  <c r="EL42" i="6"/>
  <c r="EM42" i="6"/>
  <c r="EN42" i="6"/>
  <c r="EO42" i="6"/>
  <c r="EP42" i="6"/>
  <c r="EQ42" i="6"/>
  <c r="ER42" i="6"/>
  <c r="ES42" i="6"/>
  <c r="ET42" i="6"/>
  <c r="EU42" i="6"/>
  <c r="EV42" i="6"/>
  <c r="EW42" i="6"/>
  <c r="EX42" i="6"/>
  <c r="EE43" i="6"/>
  <c r="EF43" i="6"/>
  <c r="EG43" i="6"/>
  <c r="EH43" i="6"/>
  <c r="EI43" i="6"/>
  <c r="EJ43" i="6"/>
  <c r="EK43" i="6"/>
  <c r="EL43" i="6"/>
  <c r="EM43" i="6"/>
  <c r="EN43" i="6"/>
  <c r="EO43" i="6"/>
  <c r="EP43" i="6"/>
  <c r="EQ43" i="6"/>
  <c r="ER43" i="6"/>
  <c r="ES43" i="6"/>
  <c r="ET43" i="6"/>
  <c r="EU43" i="6"/>
  <c r="EV43" i="6"/>
  <c r="EW43" i="6"/>
  <c r="EX43" i="6"/>
  <c r="EE44" i="6"/>
  <c r="EF44" i="6"/>
  <c r="EG44" i="6"/>
  <c r="EH44" i="6"/>
  <c r="EI44" i="6"/>
  <c r="EJ44" i="6"/>
  <c r="EK44" i="6"/>
  <c r="EL44" i="6"/>
  <c r="EM44" i="6"/>
  <c r="EN44" i="6"/>
  <c r="EO44" i="6"/>
  <c r="EP44" i="6"/>
  <c r="EQ44" i="6"/>
  <c r="ER44" i="6"/>
  <c r="ES44" i="6"/>
  <c r="ET44" i="6"/>
  <c r="EU44" i="6"/>
  <c r="EV44" i="6"/>
  <c r="EW44" i="6"/>
  <c r="EX44" i="6"/>
  <c r="EE45" i="6"/>
  <c r="EF45" i="6"/>
  <c r="EG45" i="6"/>
  <c r="EH45" i="6"/>
  <c r="EI45" i="6"/>
  <c r="EJ45" i="6"/>
  <c r="EK45" i="6"/>
  <c r="EL45" i="6"/>
  <c r="EM45" i="6"/>
  <c r="EN45" i="6"/>
  <c r="EO45" i="6"/>
  <c r="EP45" i="6"/>
  <c r="EQ45" i="6"/>
  <c r="ER45" i="6"/>
  <c r="ES45" i="6"/>
  <c r="ET45" i="6"/>
  <c r="EU45" i="6"/>
  <c r="EV45" i="6"/>
  <c r="EW45" i="6"/>
  <c r="EX45" i="6"/>
  <c r="EE46" i="6"/>
  <c r="EF46" i="6"/>
  <c r="EG46" i="6"/>
  <c r="EH46" i="6"/>
  <c r="EI46" i="6"/>
  <c r="EJ46" i="6"/>
  <c r="EK46" i="6"/>
  <c r="EL46" i="6"/>
  <c r="EM46" i="6"/>
  <c r="EN46" i="6"/>
  <c r="EO46" i="6"/>
  <c r="EP46" i="6"/>
  <c r="EQ46" i="6"/>
  <c r="ER46" i="6"/>
  <c r="ES46" i="6"/>
  <c r="ET46" i="6"/>
  <c r="EU46" i="6"/>
  <c r="EV46" i="6"/>
  <c r="EW46" i="6"/>
  <c r="EX46" i="6"/>
  <c r="EE47" i="6"/>
  <c r="EF47" i="6"/>
  <c r="EG47" i="6"/>
  <c r="EH47" i="6"/>
  <c r="EI47" i="6"/>
  <c r="EJ47" i="6"/>
  <c r="EK47" i="6"/>
  <c r="EL47" i="6"/>
  <c r="EM47" i="6"/>
  <c r="EN47" i="6"/>
  <c r="EO47" i="6"/>
  <c r="EP47" i="6"/>
  <c r="EQ47" i="6"/>
  <c r="ER47" i="6"/>
  <c r="ES47" i="6"/>
  <c r="ET47" i="6"/>
  <c r="EU47" i="6"/>
  <c r="EV47" i="6"/>
  <c r="EW47" i="6"/>
  <c r="EX47" i="6"/>
  <c r="EE48" i="6"/>
  <c r="EF48" i="6"/>
  <c r="EG48" i="6"/>
  <c r="EH48" i="6"/>
  <c r="EI48" i="6"/>
  <c r="EJ48" i="6"/>
  <c r="EK48" i="6"/>
  <c r="EL48" i="6"/>
  <c r="EM48" i="6"/>
  <c r="EN48" i="6"/>
  <c r="EO48" i="6"/>
  <c r="EP48" i="6"/>
  <c r="EQ48" i="6"/>
  <c r="ER48" i="6"/>
  <c r="ES48" i="6"/>
  <c r="ET48" i="6"/>
  <c r="EU48" i="6"/>
  <c r="EV48" i="6"/>
  <c r="EW48" i="6"/>
  <c r="EX48" i="6"/>
  <c r="EE49" i="6"/>
  <c r="EF49" i="6"/>
  <c r="EG49" i="6"/>
  <c r="EH49" i="6"/>
  <c r="EI49" i="6"/>
  <c r="EJ49" i="6"/>
  <c r="EK49" i="6"/>
  <c r="EL49" i="6"/>
  <c r="EM49" i="6"/>
  <c r="EN49" i="6"/>
  <c r="EO49" i="6"/>
  <c r="EP49" i="6"/>
  <c r="EQ49" i="6"/>
  <c r="ER49" i="6"/>
  <c r="ES49" i="6"/>
  <c r="ET49" i="6"/>
  <c r="EU49" i="6"/>
  <c r="EV49" i="6"/>
  <c r="EW49" i="6"/>
  <c r="EX49" i="6"/>
  <c r="EE50" i="6"/>
  <c r="EF50" i="6"/>
  <c r="EG50" i="6"/>
  <c r="EH50" i="6"/>
  <c r="EI50" i="6"/>
  <c r="EJ50" i="6"/>
  <c r="EK50" i="6"/>
  <c r="EL50" i="6"/>
  <c r="EM50" i="6"/>
  <c r="EN50" i="6"/>
  <c r="EO50" i="6"/>
  <c r="EP50" i="6"/>
  <c r="EQ50" i="6"/>
  <c r="ER50" i="6"/>
  <c r="ES50" i="6"/>
  <c r="ET50" i="6"/>
  <c r="EU50" i="6"/>
  <c r="EV50" i="6"/>
  <c r="EW50" i="6"/>
  <c r="EX50" i="6"/>
  <c r="EE51" i="6"/>
  <c r="EF51" i="6"/>
  <c r="EG51" i="6"/>
  <c r="EH51" i="6"/>
  <c r="EI51" i="6"/>
  <c r="EJ51" i="6"/>
  <c r="EK51" i="6"/>
  <c r="EL51" i="6"/>
  <c r="EM51" i="6"/>
  <c r="EN51" i="6"/>
  <c r="EO51" i="6"/>
  <c r="EP51" i="6"/>
  <c r="EQ51" i="6"/>
  <c r="ER51" i="6"/>
  <c r="ES51" i="6"/>
  <c r="ET51" i="6"/>
  <c r="EU51" i="6"/>
  <c r="EV51" i="6"/>
  <c r="EW51" i="6"/>
  <c r="EX51" i="6"/>
  <c r="EE52" i="6"/>
  <c r="EF52" i="6"/>
  <c r="EG52" i="6"/>
  <c r="EH52" i="6"/>
  <c r="EI52" i="6"/>
  <c r="EJ52" i="6"/>
  <c r="EK52" i="6"/>
  <c r="EL52" i="6"/>
  <c r="EM52" i="6"/>
  <c r="EN52" i="6"/>
  <c r="EO52" i="6"/>
  <c r="EP52" i="6"/>
  <c r="EQ52" i="6"/>
  <c r="ER52" i="6"/>
  <c r="ES52" i="6"/>
  <c r="ET52" i="6"/>
  <c r="EU52" i="6"/>
  <c r="EV52" i="6"/>
  <c r="EW52" i="6"/>
  <c r="EX52" i="6"/>
  <c r="EE53" i="6"/>
  <c r="EF53" i="6"/>
  <c r="EG53" i="6"/>
  <c r="EH53" i="6"/>
  <c r="EI53" i="6"/>
  <c r="EJ53" i="6"/>
  <c r="EK53" i="6"/>
  <c r="EL53" i="6"/>
  <c r="EM53" i="6"/>
  <c r="EN53" i="6"/>
  <c r="EO53" i="6"/>
  <c r="EP53" i="6"/>
  <c r="EQ53" i="6"/>
  <c r="ER53" i="6"/>
  <c r="ES53" i="6"/>
  <c r="ET53" i="6"/>
  <c r="EU53" i="6"/>
  <c r="EV53" i="6"/>
  <c r="EW53" i="6"/>
  <c r="EX53" i="6"/>
  <c r="EE54" i="6"/>
  <c r="EF54" i="6"/>
  <c r="EG54" i="6"/>
  <c r="EH54" i="6"/>
  <c r="EI54" i="6"/>
  <c r="EJ54" i="6"/>
  <c r="EK54" i="6"/>
  <c r="EL54" i="6"/>
  <c r="EM54" i="6"/>
  <c r="EN54" i="6"/>
  <c r="EO54" i="6"/>
  <c r="EP54" i="6"/>
  <c r="EQ54" i="6"/>
  <c r="ER54" i="6"/>
  <c r="ES54" i="6"/>
  <c r="ET54" i="6"/>
  <c r="EU54" i="6"/>
  <c r="EV54" i="6"/>
  <c r="EW54" i="6"/>
  <c r="EX54" i="6"/>
  <c r="EE55" i="6"/>
  <c r="EF55" i="6"/>
  <c r="EG55" i="6"/>
  <c r="EH55" i="6"/>
  <c r="EI55" i="6"/>
  <c r="EJ55" i="6"/>
  <c r="EK55" i="6"/>
  <c r="EL55" i="6"/>
  <c r="EM55" i="6"/>
  <c r="EN55" i="6"/>
  <c r="EO55" i="6"/>
  <c r="EP55" i="6"/>
  <c r="EQ55" i="6"/>
  <c r="ER55" i="6"/>
  <c r="ES55" i="6"/>
  <c r="ET55" i="6"/>
  <c r="EU55" i="6"/>
  <c r="EV55" i="6"/>
  <c r="EW55" i="6"/>
  <c r="EX55" i="6"/>
  <c r="EE56" i="6"/>
  <c r="EF56" i="6"/>
  <c r="EG56" i="6"/>
  <c r="EH56" i="6"/>
  <c r="EI56" i="6"/>
  <c r="EJ56" i="6"/>
  <c r="EK56" i="6"/>
  <c r="EL56" i="6"/>
  <c r="EM56" i="6"/>
  <c r="EN56" i="6"/>
  <c r="EO56" i="6"/>
  <c r="EP56" i="6"/>
  <c r="EQ56" i="6"/>
  <c r="ER56" i="6"/>
  <c r="ES56" i="6"/>
  <c r="ET56" i="6"/>
  <c r="EU56" i="6"/>
  <c r="EV56" i="6"/>
  <c r="EW56" i="6"/>
  <c r="EX56" i="6"/>
  <c r="EE57" i="6"/>
  <c r="EF57" i="6"/>
  <c r="EG57" i="6"/>
  <c r="EH57" i="6"/>
  <c r="EI57" i="6"/>
  <c r="EJ57" i="6"/>
  <c r="EK57" i="6"/>
  <c r="EL57" i="6"/>
  <c r="EM57" i="6"/>
  <c r="EN57" i="6"/>
  <c r="EO57" i="6"/>
  <c r="EP57" i="6"/>
  <c r="EQ57" i="6"/>
  <c r="ER57" i="6"/>
  <c r="ES57" i="6"/>
  <c r="ET57" i="6"/>
  <c r="EU57" i="6"/>
  <c r="EV57" i="6"/>
  <c r="EW57" i="6"/>
  <c r="EX57" i="6"/>
  <c r="EE58" i="6"/>
  <c r="EF58" i="6"/>
  <c r="EG58" i="6"/>
  <c r="EH58" i="6"/>
  <c r="EI58" i="6"/>
  <c r="EJ58" i="6"/>
  <c r="EK58" i="6"/>
  <c r="EL58" i="6"/>
  <c r="EM58" i="6"/>
  <c r="EN58" i="6"/>
  <c r="EO58" i="6"/>
  <c r="EP58" i="6"/>
  <c r="EQ58" i="6"/>
  <c r="ER58" i="6"/>
  <c r="ES58" i="6"/>
  <c r="ET58" i="6"/>
  <c r="EU58" i="6"/>
  <c r="EV58" i="6"/>
  <c r="EW58" i="6"/>
  <c r="EX58" i="6"/>
  <c r="EE59" i="6"/>
  <c r="EF59" i="6"/>
  <c r="EG59" i="6"/>
  <c r="EH59" i="6"/>
  <c r="EI59" i="6"/>
  <c r="EJ59" i="6"/>
  <c r="EK59" i="6"/>
  <c r="EL59" i="6"/>
  <c r="EM59" i="6"/>
  <c r="EN59" i="6"/>
  <c r="EO59" i="6"/>
  <c r="EP59" i="6"/>
  <c r="EQ59" i="6"/>
  <c r="ER59" i="6"/>
  <c r="ES59" i="6"/>
  <c r="ET59" i="6"/>
  <c r="EU59" i="6"/>
  <c r="EV59" i="6"/>
  <c r="EW59" i="6"/>
  <c r="EX59" i="6"/>
  <c r="EE60" i="6"/>
  <c r="EF60" i="6"/>
  <c r="EG60" i="6"/>
  <c r="EH60" i="6"/>
  <c r="EI60" i="6"/>
  <c r="EJ60" i="6"/>
  <c r="EK60" i="6"/>
  <c r="EL60" i="6"/>
  <c r="EM60" i="6"/>
  <c r="EN60" i="6"/>
  <c r="EO60" i="6"/>
  <c r="EP60" i="6"/>
  <c r="EQ60" i="6"/>
  <c r="ER60" i="6"/>
  <c r="ES60" i="6"/>
  <c r="ET60" i="6"/>
  <c r="EU60" i="6"/>
  <c r="EV60" i="6"/>
  <c r="EW60" i="6"/>
  <c r="EX60" i="6"/>
  <c r="EE61" i="6"/>
  <c r="EF61" i="6"/>
  <c r="EG61" i="6"/>
  <c r="EH61" i="6"/>
  <c r="EI61" i="6"/>
  <c r="EJ61" i="6"/>
  <c r="EK61" i="6"/>
  <c r="EL61" i="6"/>
  <c r="EM61" i="6"/>
  <c r="EN61" i="6"/>
  <c r="EO61" i="6"/>
  <c r="EP61" i="6"/>
  <c r="EQ61" i="6"/>
  <c r="ER61" i="6"/>
  <c r="ES61" i="6"/>
  <c r="ET61" i="6"/>
  <c r="EU61" i="6"/>
  <c r="EV61" i="6"/>
  <c r="EW61" i="6"/>
  <c r="EX61" i="6"/>
  <c r="EE62" i="6"/>
  <c r="EF62" i="6"/>
  <c r="EG62" i="6"/>
  <c r="EH62" i="6"/>
  <c r="EI62" i="6"/>
  <c r="EJ62" i="6"/>
  <c r="EK62" i="6"/>
  <c r="EL62" i="6"/>
  <c r="EM62" i="6"/>
  <c r="EN62" i="6"/>
  <c r="EO62" i="6"/>
  <c r="EP62" i="6"/>
  <c r="EQ62" i="6"/>
  <c r="ER62" i="6"/>
  <c r="ES62" i="6"/>
  <c r="ET62" i="6"/>
  <c r="EU62" i="6"/>
  <c r="EV62" i="6"/>
  <c r="EW62" i="6"/>
  <c r="EX62" i="6"/>
  <c r="EE63" i="6"/>
  <c r="EF63" i="6"/>
  <c r="EG63" i="6"/>
  <c r="EH63" i="6"/>
  <c r="EI63" i="6"/>
  <c r="EJ63" i="6"/>
  <c r="EK63" i="6"/>
  <c r="EL63" i="6"/>
  <c r="EM63" i="6"/>
  <c r="EN63" i="6"/>
  <c r="EO63" i="6"/>
  <c r="EP63" i="6"/>
  <c r="EQ63" i="6"/>
  <c r="ER63" i="6"/>
  <c r="ES63" i="6"/>
  <c r="ET63" i="6"/>
  <c r="EU63" i="6"/>
  <c r="EV63" i="6"/>
  <c r="EW63" i="6"/>
  <c r="EX63" i="6"/>
  <c r="EE64" i="6"/>
  <c r="EF64" i="6"/>
  <c r="EG64" i="6"/>
  <c r="EH64" i="6"/>
  <c r="EI64" i="6"/>
  <c r="EJ64" i="6"/>
  <c r="EK64" i="6"/>
  <c r="EL64" i="6"/>
  <c r="EM64" i="6"/>
  <c r="EN64" i="6"/>
  <c r="EO64" i="6"/>
  <c r="EP64" i="6"/>
  <c r="EQ64" i="6"/>
  <c r="ER64" i="6"/>
  <c r="ES64" i="6"/>
  <c r="ET64" i="6"/>
  <c r="EU64" i="6"/>
  <c r="EV64" i="6"/>
  <c r="EW64" i="6"/>
  <c r="EX64" i="6"/>
  <c r="EE65" i="6"/>
  <c r="EF65" i="6"/>
  <c r="EG65" i="6"/>
  <c r="EH65" i="6"/>
  <c r="EI65" i="6"/>
  <c r="EJ65" i="6"/>
  <c r="EK65" i="6"/>
  <c r="EL65" i="6"/>
  <c r="EM65" i="6"/>
  <c r="EN65" i="6"/>
  <c r="EO65" i="6"/>
  <c r="EP65" i="6"/>
  <c r="EQ65" i="6"/>
  <c r="ER65" i="6"/>
  <c r="ES65" i="6"/>
  <c r="ET65" i="6"/>
  <c r="EU65" i="6"/>
  <c r="EV65" i="6"/>
  <c r="EW65" i="6"/>
  <c r="EX65" i="6"/>
  <c r="EE66" i="6"/>
  <c r="EF66" i="6"/>
  <c r="EG66" i="6"/>
  <c r="EH66" i="6"/>
  <c r="EI66" i="6"/>
  <c r="EJ66" i="6"/>
  <c r="EK66" i="6"/>
  <c r="EL66" i="6"/>
  <c r="EM66" i="6"/>
  <c r="EN66" i="6"/>
  <c r="EO66" i="6"/>
  <c r="EP66" i="6"/>
  <c r="EQ66" i="6"/>
  <c r="ER66" i="6"/>
  <c r="ES66" i="6"/>
  <c r="ET66" i="6"/>
  <c r="EU66" i="6"/>
  <c r="EV66" i="6"/>
  <c r="EW66" i="6"/>
  <c r="EX66" i="6"/>
  <c r="EE67" i="6"/>
  <c r="EF67" i="6"/>
  <c r="EG67" i="6"/>
  <c r="EH67" i="6"/>
  <c r="EI67" i="6"/>
  <c r="EJ67" i="6"/>
  <c r="EK67" i="6"/>
  <c r="EL67" i="6"/>
  <c r="EM67" i="6"/>
  <c r="EN67" i="6"/>
  <c r="EO67" i="6"/>
  <c r="EP67" i="6"/>
  <c r="EQ67" i="6"/>
  <c r="ER67" i="6"/>
  <c r="ES67" i="6"/>
  <c r="ET67" i="6"/>
  <c r="EU67" i="6"/>
  <c r="EV67" i="6"/>
  <c r="EW67" i="6"/>
  <c r="EX67" i="6"/>
  <c r="EE68" i="6"/>
  <c r="EF68" i="6"/>
  <c r="EG68" i="6"/>
  <c r="EH68" i="6"/>
  <c r="EI68" i="6"/>
  <c r="EJ68" i="6"/>
  <c r="EK68" i="6"/>
  <c r="EL68" i="6"/>
  <c r="EM68" i="6"/>
  <c r="EN68" i="6"/>
  <c r="EO68" i="6"/>
  <c r="EP68" i="6"/>
  <c r="EQ68" i="6"/>
  <c r="ER68" i="6"/>
  <c r="ES68" i="6"/>
  <c r="ET68" i="6"/>
  <c r="EU68" i="6"/>
  <c r="EV68" i="6"/>
  <c r="EW68" i="6"/>
  <c r="EX68" i="6"/>
  <c r="EE69" i="6"/>
  <c r="EF69" i="6"/>
  <c r="EG69" i="6"/>
  <c r="EH69" i="6"/>
  <c r="EI69" i="6"/>
  <c r="EJ69" i="6"/>
  <c r="EK69" i="6"/>
  <c r="EL69" i="6"/>
  <c r="EM69" i="6"/>
  <c r="EN69" i="6"/>
  <c r="EO69" i="6"/>
  <c r="EP69" i="6"/>
  <c r="EQ69" i="6"/>
  <c r="ER69" i="6"/>
  <c r="ES69" i="6"/>
  <c r="ET69" i="6"/>
  <c r="EU69" i="6"/>
  <c r="EV69" i="6"/>
  <c r="EW69" i="6"/>
  <c r="EX69" i="6"/>
  <c r="EE70" i="6"/>
  <c r="EF70" i="6"/>
  <c r="EG70" i="6"/>
  <c r="EH70" i="6"/>
  <c r="EI70" i="6"/>
  <c r="EJ70" i="6"/>
  <c r="EK70" i="6"/>
  <c r="EL70" i="6"/>
  <c r="EM70" i="6"/>
  <c r="EN70" i="6"/>
  <c r="EO70" i="6"/>
  <c r="EP70" i="6"/>
  <c r="EQ70" i="6"/>
  <c r="ER70" i="6"/>
  <c r="ES70" i="6"/>
  <c r="ET70" i="6"/>
  <c r="EU70" i="6"/>
  <c r="EV70" i="6"/>
  <c r="EW70" i="6"/>
  <c r="EX70" i="6"/>
  <c r="EE71" i="6"/>
  <c r="EF71" i="6"/>
  <c r="EG71" i="6"/>
  <c r="EH71" i="6"/>
  <c r="EI71" i="6"/>
  <c r="EJ71" i="6"/>
  <c r="EK71" i="6"/>
  <c r="EL71" i="6"/>
  <c r="EM71" i="6"/>
  <c r="EN71" i="6"/>
  <c r="EO71" i="6"/>
  <c r="EP71" i="6"/>
  <c r="EQ71" i="6"/>
  <c r="ER71" i="6"/>
  <c r="ES71" i="6"/>
  <c r="ET71" i="6"/>
  <c r="EU71" i="6"/>
  <c r="EV71" i="6"/>
  <c r="EW71" i="6"/>
  <c r="EX71" i="6"/>
  <c r="EE72" i="6"/>
  <c r="EF72" i="6"/>
  <c r="EG72" i="6"/>
  <c r="EH72" i="6"/>
  <c r="EI72" i="6"/>
  <c r="EJ72" i="6"/>
  <c r="EK72" i="6"/>
  <c r="EL72" i="6"/>
  <c r="EM72" i="6"/>
  <c r="EN72" i="6"/>
  <c r="EO72" i="6"/>
  <c r="EP72" i="6"/>
  <c r="EQ72" i="6"/>
  <c r="ER72" i="6"/>
  <c r="ES72" i="6"/>
  <c r="ET72" i="6"/>
  <c r="EU72" i="6"/>
  <c r="EV72" i="6"/>
  <c r="EW72" i="6"/>
  <c r="EX72" i="6"/>
  <c r="EE73" i="6"/>
  <c r="EF73" i="6"/>
  <c r="EG73" i="6"/>
  <c r="EH73" i="6"/>
  <c r="EI73" i="6"/>
  <c r="EJ73" i="6"/>
  <c r="EK73" i="6"/>
  <c r="EL73" i="6"/>
  <c r="EM73" i="6"/>
  <c r="EN73" i="6"/>
  <c r="EO73" i="6"/>
  <c r="EP73" i="6"/>
  <c r="EQ73" i="6"/>
  <c r="ER73" i="6"/>
  <c r="ES73" i="6"/>
  <c r="ET73" i="6"/>
  <c r="EU73" i="6"/>
  <c r="EV73" i="6"/>
  <c r="EW73" i="6"/>
  <c r="EX73" i="6"/>
  <c r="EE74" i="6"/>
  <c r="EF74" i="6"/>
  <c r="EG74" i="6"/>
  <c r="EH74" i="6"/>
  <c r="EI74" i="6"/>
  <c r="EJ74" i="6"/>
  <c r="EK74" i="6"/>
  <c r="EL74" i="6"/>
  <c r="EM74" i="6"/>
  <c r="EN74" i="6"/>
  <c r="EO74" i="6"/>
  <c r="EP74" i="6"/>
  <c r="EQ74" i="6"/>
  <c r="ER74" i="6"/>
  <c r="ES74" i="6"/>
  <c r="ET74" i="6"/>
  <c r="EU74" i="6"/>
  <c r="EV74" i="6"/>
  <c r="EW74" i="6"/>
  <c r="EX74" i="6"/>
  <c r="EE75" i="6"/>
  <c r="EF75" i="6"/>
  <c r="EG75" i="6"/>
  <c r="EH75" i="6"/>
  <c r="EI75" i="6"/>
  <c r="EJ75" i="6"/>
  <c r="EK75" i="6"/>
  <c r="EL75" i="6"/>
  <c r="EM75" i="6"/>
  <c r="EN75" i="6"/>
  <c r="EO75" i="6"/>
  <c r="EP75" i="6"/>
  <c r="EQ75" i="6"/>
  <c r="ER75" i="6"/>
  <c r="ES75" i="6"/>
  <c r="ET75" i="6"/>
  <c r="EU75" i="6"/>
  <c r="EV75" i="6"/>
  <c r="EW75" i="6"/>
  <c r="EX75" i="6"/>
  <c r="EE76" i="6"/>
  <c r="EF76" i="6"/>
  <c r="EG76" i="6"/>
  <c r="EH76" i="6"/>
  <c r="EI76" i="6"/>
  <c r="EJ76" i="6"/>
  <c r="EK76" i="6"/>
  <c r="EL76" i="6"/>
  <c r="EM76" i="6"/>
  <c r="EN76" i="6"/>
  <c r="EO76" i="6"/>
  <c r="EP76" i="6"/>
  <c r="EQ76" i="6"/>
  <c r="ER76" i="6"/>
  <c r="ES76" i="6"/>
  <c r="ET76" i="6"/>
  <c r="EU76" i="6"/>
  <c r="EV76" i="6"/>
  <c r="EW76" i="6"/>
  <c r="EX76" i="6"/>
  <c r="EE77" i="6"/>
  <c r="EF77" i="6"/>
  <c r="EG77" i="6"/>
  <c r="EH77" i="6"/>
  <c r="EI77" i="6"/>
  <c r="EJ77" i="6"/>
  <c r="EK77" i="6"/>
  <c r="EL77" i="6"/>
  <c r="EM77" i="6"/>
  <c r="EN77" i="6"/>
  <c r="EO77" i="6"/>
  <c r="EP77" i="6"/>
  <c r="EQ77" i="6"/>
  <c r="ER77" i="6"/>
  <c r="ES77" i="6"/>
  <c r="ET77" i="6"/>
  <c r="EU77" i="6"/>
  <c r="EV77" i="6"/>
  <c r="EW77" i="6"/>
  <c r="EX77" i="6"/>
  <c r="EE78" i="6"/>
  <c r="EF78" i="6"/>
  <c r="EG78" i="6"/>
  <c r="EH78" i="6"/>
  <c r="EI78" i="6"/>
  <c r="EJ78" i="6"/>
  <c r="EK78" i="6"/>
  <c r="EL78" i="6"/>
  <c r="EM78" i="6"/>
  <c r="EN78" i="6"/>
  <c r="EO78" i="6"/>
  <c r="EP78" i="6"/>
  <c r="EQ78" i="6"/>
  <c r="ER78" i="6"/>
  <c r="ES78" i="6"/>
  <c r="ET78" i="6"/>
  <c r="EU78" i="6"/>
  <c r="EV78" i="6"/>
  <c r="EW78" i="6"/>
  <c r="EX78" i="6"/>
  <c r="EE79" i="6"/>
  <c r="EF79" i="6"/>
  <c r="EG79" i="6"/>
  <c r="EH79" i="6"/>
  <c r="EI79" i="6"/>
  <c r="EJ79" i="6"/>
  <c r="EK79" i="6"/>
  <c r="EL79" i="6"/>
  <c r="EM79" i="6"/>
  <c r="EN79" i="6"/>
  <c r="EO79" i="6"/>
  <c r="EP79" i="6"/>
  <c r="EQ79" i="6"/>
  <c r="ER79" i="6"/>
  <c r="ES79" i="6"/>
  <c r="ET79" i="6"/>
  <c r="EU79" i="6"/>
  <c r="EV79" i="6"/>
  <c r="EW79" i="6"/>
  <c r="EX79" i="6"/>
  <c r="EE80" i="6"/>
  <c r="EF80" i="6"/>
  <c r="EG80" i="6"/>
  <c r="EH80" i="6"/>
  <c r="EI80" i="6"/>
  <c r="EJ80" i="6"/>
  <c r="EK80" i="6"/>
  <c r="EL80" i="6"/>
  <c r="EM80" i="6"/>
  <c r="EN80" i="6"/>
  <c r="EO80" i="6"/>
  <c r="EP80" i="6"/>
  <c r="EQ80" i="6"/>
  <c r="ER80" i="6"/>
  <c r="ES80" i="6"/>
  <c r="ET80" i="6"/>
  <c r="EU80" i="6"/>
  <c r="EV80" i="6"/>
  <c r="EW80" i="6"/>
  <c r="EX80" i="6"/>
  <c r="EE81" i="6"/>
  <c r="EF81" i="6"/>
  <c r="EG81" i="6"/>
  <c r="EH81" i="6"/>
  <c r="EI81" i="6"/>
  <c r="EJ81" i="6"/>
  <c r="EK81" i="6"/>
  <c r="EL81" i="6"/>
  <c r="EM81" i="6"/>
  <c r="EN81" i="6"/>
  <c r="EO81" i="6"/>
  <c r="EP81" i="6"/>
  <c r="EQ81" i="6"/>
  <c r="ER81" i="6"/>
  <c r="ES81" i="6"/>
  <c r="ET81" i="6"/>
  <c r="EU81" i="6"/>
  <c r="EV81" i="6"/>
  <c r="EW81" i="6"/>
  <c r="EX81" i="6"/>
  <c r="EE82" i="6"/>
  <c r="EF82" i="6"/>
  <c r="EG82" i="6"/>
  <c r="EH82" i="6"/>
  <c r="EI82" i="6"/>
  <c r="EJ82" i="6"/>
  <c r="EK82" i="6"/>
  <c r="EL82" i="6"/>
  <c r="EM82" i="6"/>
  <c r="EN82" i="6"/>
  <c r="EO82" i="6"/>
  <c r="EP82" i="6"/>
  <c r="EQ82" i="6"/>
  <c r="ER82" i="6"/>
  <c r="ES82" i="6"/>
  <c r="ET82" i="6"/>
  <c r="EU82" i="6"/>
  <c r="EV82" i="6"/>
  <c r="EW82" i="6"/>
  <c r="EX82" i="6"/>
  <c r="EE83" i="6"/>
  <c r="EF83" i="6"/>
  <c r="EG83" i="6"/>
  <c r="EH83" i="6"/>
  <c r="EI83" i="6"/>
  <c r="EJ83" i="6"/>
  <c r="EK83" i="6"/>
  <c r="EL83" i="6"/>
  <c r="EM83" i="6"/>
  <c r="EN83" i="6"/>
  <c r="EO83" i="6"/>
  <c r="EP83" i="6"/>
  <c r="EQ83" i="6"/>
  <c r="ER83" i="6"/>
  <c r="ES83" i="6"/>
  <c r="ET83" i="6"/>
  <c r="EU83" i="6"/>
  <c r="EV83" i="6"/>
  <c r="EW83" i="6"/>
  <c r="EX83" i="6"/>
  <c r="EE84" i="6"/>
  <c r="EF84" i="6"/>
  <c r="EG84" i="6"/>
  <c r="EH84" i="6"/>
  <c r="EI84" i="6"/>
  <c r="EJ84" i="6"/>
  <c r="EK84" i="6"/>
  <c r="EL84" i="6"/>
  <c r="EM84" i="6"/>
  <c r="EN84" i="6"/>
  <c r="EO84" i="6"/>
  <c r="EP84" i="6"/>
  <c r="EQ84" i="6"/>
  <c r="ER84" i="6"/>
  <c r="ES84" i="6"/>
  <c r="ET84" i="6"/>
  <c r="EU84" i="6"/>
  <c r="EV84" i="6"/>
  <c r="EW84" i="6"/>
  <c r="EX84" i="6"/>
  <c r="EE85" i="6"/>
  <c r="EF85" i="6"/>
  <c r="EG85" i="6"/>
  <c r="EH85" i="6"/>
  <c r="EI85" i="6"/>
  <c r="EJ85" i="6"/>
  <c r="EK85" i="6"/>
  <c r="EL85" i="6"/>
  <c r="EM85" i="6"/>
  <c r="EN85" i="6"/>
  <c r="EO85" i="6"/>
  <c r="EP85" i="6"/>
  <c r="EQ85" i="6"/>
  <c r="ER85" i="6"/>
  <c r="ES85" i="6"/>
  <c r="ET85" i="6"/>
  <c r="EU85" i="6"/>
  <c r="EV85" i="6"/>
  <c r="EW85" i="6"/>
  <c r="EX85" i="6"/>
  <c r="EE86" i="6"/>
  <c r="EF86" i="6"/>
  <c r="EG86" i="6"/>
  <c r="EH86" i="6"/>
  <c r="EI86" i="6"/>
  <c r="EJ86" i="6"/>
  <c r="EK86" i="6"/>
  <c r="EL86" i="6"/>
  <c r="EM86" i="6"/>
  <c r="EN86" i="6"/>
  <c r="EO86" i="6"/>
  <c r="EP86" i="6"/>
  <c r="EQ86" i="6"/>
  <c r="ER86" i="6"/>
  <c r="ES86" i="6"/>
  <c r="ET86" i="6"/>
  <c r="EU86" i="6"/>
  <c r="EV86" i="6"/>
  <c r="EW86" i="6"/>
  <c r="EX86" i="6"/>
  <c r="EE87" i="6"/>
  <c r="EF87" i="6"/>
  <c r="EG87" i="6"/>
  <c r="EH87" i="6"/>
  <c r="EI87" i="6"/>
  <c r="EJ87" i="6"/>
  <c r="EK87" i="6"/>
  <c r="EL87" i="6"/>
  <c r="EM87" i="6"/>
  <c r="EN87" i="6"/>
  <c r="EO87" i="6"/>
  <c r="EP87" i="6"/>
  <c r="EQ87" i="6"/>
  <c r="ER87" i="6"/>
  <c r="ES87" i="6"/>
  <c r="ET87" i="6"/>
  <c r="EU87" i="6"/>
  <c r="EV87" i="6"/>
  <c r="EW87" i="6"/>
  <c r="EX87" i="6"/>
  <c r="EJ5" i="6"/>
  <c r="EK5" i="6"/>
  <c r="EL5" i="6"/>
  <c r="EM5" i="6"/>
  <c r="EN5" i="6"/>
  <c r="EO5" i="6"/>
  <c r="EP5" i="6"/>
  <c r="EQ5" i="6"/>
  <c r="ER5" i="6"/>
  <c r="ES5" i="6"/>
  <c r="ET5" i="6"/>
  <c r="EU5" i="6"/>
  <c r="EV5" i="6"/>
  <c r="EW5" i="6"/>
  <c r="EX5" i="6"/>
  <c r="EE5" i="6"/>
  <c r="EF5" i="6"/>
  <c r="EG5" i="6"/>
  <c r="EH5" i="6"/>
  <c r="EI5" i="6"/>
  <c r="FW6" i="6"/>
  <c r="FX6" i="6"/>
  <c r="FY6" i="6"/>
  <c r="FZ6" i="6"/>
  <c r="GA6" i="6"/>
  <c r="GB6" i="6"/>
  <c r="GC6" i="6"/>
  <c r="GD6" i="6"/>
  <c r="GE6" i="6"/>
  <c r="GF6" i="6"/>
  <c r="GG6" i="6"/>
  <c r="GH6" i="6"/>
  <c r="GI6" i="6"/>
  <c r="GJ6" i="6"/>
  <c r="GK6" i="6"/>
  <c r="GL6" i="6"/>
  <c r="GM6" i="6"/>
  <c r="GN6" i="6"/>
  <c r="GO6" i="6"/>
  <c r="GP6" i="6"/>
  <c r="FW7" i="6"/>
  <c r="FX7" i="6"/>
  <c r="FY7" i="6"/>
  <c r="FZ7" i="6"/>
  <c r="GA7" i="6"/>
  <c r="GB7" i="6"/>
  <c r="GC7" i="6"/>
  <c r="GD7" i="6"/>
  <c r="GE7" i="6"/>
  <c r="GF7" i="6"/>
  <c r="GG7" i="6"/>
  <c r="GH7" i="6"/>
  <c r="GI7" i="6"/>
  <c r="GJ7" i="6"/>
  <c r="GK7" i="6"/>
  <c r="GL7" i="6"/>
  <c r="GM7" i="6"/>
  <c r="GN7" i="6"/>
  <c r="GO7" i="6"/>
  <c r="GP7" i="6"/>
  <c r="FW8" i="6"/>
  <c r="FX8" i="6"/>
  <c r="FY8" i="6"/>
  <c r="FZ8" i="6"/>
  <c r="GA8" i="6"/>
  <c r="GB8" i="6"/>
  <c r="GC8" i="6"/>
  <c r="GD8" i="6"/>
  <c r="GE8" i="6"/>
  <c r="GF8" i="6"/>
  <c r="GG8" i="6"/>
  <c r="GH8" i="6"/>
  <c r="GI8" i="6"/>
  <c r="GJ8" i="6"/>
  <c r="GK8" i="6"/>
  <c r="GL8" i="6"/>
  <c r="GM8" i="6"/>
  <c r="GN8" i="6"/>
  <c r="GO8" i="6"/>
  <c r="GP8" i="6"/>
  <c r="FW9" i="6"/>
  <c r="FX9" i="6"/>
  <c r="FY9" i="6"/>
  <c r="FZ9" i="6"/>
  <c r="GA9" i="6"/>
  <c r="GB9" i="6"/>
  <c r="GC9" i="6"/>
  <c r="GD9" i="6"/>
  <c r="GE9" i="6"/>
  <c r="GF9" i="6"/>
  <c r="GG9" i="6"/>
  <c r="GH9" i="6"/>
  <c r="GI9" i="6"/>
  <c r="GJ9" i="6"/>
  <c r="GK9" i="6"/>
  <c r="GL9" i="6"/>
  <c r="GM9" i="6"/>
  <c r="GN9" i="6"/>
  <c r="GO9" i="6"/>
  <c r="GP9" i="6"/>
  <c r="FW10" i="6"/>
  <c r="FX10" i="6"/>
  <c r="FY10" i="6"/>
  <c r="FZ10" i="6"/>
  <c r="GA10" i="6"/>
  <c r="GB10" i="6"/>
  <c r="GC10" i="6"/>
  <c r="GD10" i="6"/>
  <c r="GE10" i="6"/>
  <c r="GF10" i="6"/>
  <c r="GG10" i="6"/>
  <c r="GH10" i="6"/>
  <c r="GI10" i="6"/>
  <c r="GJ10" i="6"/>
  <c r="GK10" i="6"/>
  <c r="GL10" i="6"/>
  <c r="GM10" i="6"/>
  <c r="GN10" i="6"/>
  <c r="GO10" i="6"/>
  <c r="GP10" i="6"/>
  <c r="FW11" i="6"/>
  <c r="FX11" i="6"/>
  <c r="FY11" i="6"/>
  <c r="FZ11" i="6"/>
  <c r="GA11" i="6"/>
  <c r="GB11" i="6"/>
  <c r="GC11" i="6"/>
  <c r="GD11" i="6"/>
  <c r="GE11" i="6"/>
  <c r="GF11" i="6"/>
  <c r="GG11" i="6"/>
  <c r="GH11" i="6"/>
  <c r="GI11" i="6"/>
  <c r="GJ11" i="6"/>
  <c r="GK11" i="6"/>
  <c r="GL11" i="6"/>
  <c r="GM11" i="6"/>
  <c r="GN11" i="6"/>
  <c r="GO11" i="6"/>
  <c r="GP11" i="6"/>
  <c r="FW12" i="6"/>
  <c r="FX12" i="6"/>
  <c r="FY12" i="6"/>
  <c r="FZ12" i="6"/>
  <c r="GA12" i="6"/>
  <c r="GB12" i="6"/>
  <c r="GC12" i="6"/>
  <c r="GD12" i="6"/>
  <c r="GE12" i="6"/>
  <c r="GF12" i="6"/>
  <c r="GG12" i="6"/>
  <c r="GH12" i="6"/>
  <c r="GI12" i="6"/>
  <c r="GJ12" i="6"/>
  <c r="GK12" i="6"/>
  <c r="GL12" i="6"/>
  <c r="GM12" i="6"/>
  <c r="GN12" i="6"/>
  <c r="GO12" i="6"/>
  <c r="GP12" i="6"/>
  <c r="FW13" i="6"/>
  <c r="FX13" i="6"/>
  <c r="FY13" i="6"/>
  <c r="FZ13" i="6"/>
  <c r="GA13" i="6"/>
  <c r="GB13" i="6"/>
  <c r="GC13" i="6"/>
  <c r="GD13" i="6"/>
  <c r="GE13" i="6"/>
  <c r="GF13" i="6"/>
  <c r="GG13" i="6"/>
  <c r="GH13" i="6"/>
  <c r="GI13" i="6"/>
  <c r="GJ13" i="6"/>
  <c r="GK13" i="6"/>
  <c r="GL13" i="6"/>
  <c r="GM13" i="6"/>
  <c r="GN13" i="6"/>
  <c r="GO13" i="6"/>
  <c r="GP13" i="6"/>
  <c r="FW14" i="6"/>
  <c r="FX14" i="6"/>
  <c r="FY14" i="6"/>
  <c r="FZ14" i="6"/>
  <c r="GA14" i="6"/>
  <c r="GB14" i="6"/>
  <c r="GC14" i="6"/>
  <c r="GD14" i="6"/>
  <c r="GE14" i="6"/>
  <c r="GF14" i="6"/>
  <c r="GG14" i="6"/>
  <c r="GH14" i="6"/>
  <c r="GI14" i="6"/>
  <c r="GJ14" i="6"/>
  <c r="GK14" i="6"/>
  <c r="GL14" i="6"/>
  <c r="GM14" i="6"/>
  <c r="GN14" i="6"/>
  <c r="GO14" i="6"/>
  <c r="GP14" i="6"/>
  <c r="FW15" i="6"/>
  <c r="FX15" i="6"/>
  <c r="FY15" i="6"/>
  <c r="FZ15" i="6"/>
  <c r="GA15" i="6"/>
  <c r="GB15" i="6"/>
  <c r="GC15" i="6"/>
  <c r="GD15" i="6"/>
  <c r="GE15" i="6"/>
  <c r="GF15" i="6"/>
  <c r="GG15" i="6"/>
  <c r="GH15" i="6"/>
  <c r="GI15" i="6"/>
  <c r="GJ15" i="6"/>
  <c r="GK15" i="6"/>
  <c r="GL15" i="6"/>
  <c r="GM15" i="6"/>
  <c r="GN15" i="6"/>
  <c r="GO15" i="6"/>
  <c r="GP15" i="6"/>
  <c r="FW16" i="6"/>
  <c r="FX16" i="6"/>
  <c r="FY16" i="6"/>
  <c r="FZ16" i="6"/>
  <c r="GA16" i="6"/>
  <c r="GB16" i="6"/>
  <c r="GC16" i="6"/>
  <c r="GD16" i="6"/>
  <c r="GE16" i="6"/>
  <c r="GF16" i="6"/>
  <c r="GG16" i="6"/>
  <c r="GH16" i="6"/>
  <c r="GI16" i="6"/>
  <c r="GJ16" i="6"/>
  <c r="GK16" i="6"/>
  <c r="GL16" i="6"/>
  <c r="GM16" i="6"/>
  <c r="GN16" i="6"/>
  <c r="GO16" i="6"/>
  <c r="GP16" i="6"/>
  <c r="FW17" i="6"/>
  <c r="FX17" i="6"/>
  <c r="FY17" i="6"/>
  <c r="FZ17" i="6"/>
  <c r="GA17" i="6"/>
  <c r="GB17" i="6"/>
  <c r="GC17" i="6"/>
  <c r="GD17" i="6"/>
  <c r="GE17" i="6"/>
  <c r="GF17" i="6"/>
  <c r="GG17" i="6"/>
  <c r="GH17" i="6"/>
  <c r="GI17" i="6"/>
  <c r="GJ17" i="6"/>
  <c r="GK17" i="6"/>
  <c r="GL17" i="6"/>
  <c r="GM17" i="6"/>
  <c r="GN17" i="6"/>
  <c r="GO17" i="6"/>
  <c r="GP17" i="6"/>
  <c r="FW18" i="6"/>
  <c r="FX18" i="6"/>
  <c r="FY18" i="6"/>
  <c r="FZ18" i="6"/>
  <c r="GA18" i="6"/>
  <c r="GB18" i="6"/>
  <c r="GC18" i="6"/>
  <c r="GD18" i="6"/>
  <c r="GE18" i="6"/>
  <c r="GF18" i="6"/>
  <c r="GG18" i="6"/>
  <c r="GH18" i="6"/>
  <c r="GI18" i="6"/>
  <c r="GJ18" i="6"/>
  <c r="GK18" i="6"/>
  <c r="GL18" i="6"/>
  <c r="GM18" i="6"/>
  <c r="GN18" i="6"/>
  <c r="GO18" i="6"/>
  <c r="GP18" i="6"/>
  <c r="FW19" i="6"/>
  <c r="FX19" i="6"/>
  <c r="FY19" i="6"/>
  <c r="FZ19" i="6"/>
  <c r="GA19" i="6"/>
  <c r="GB19" i="6"/>
  <c r="GC19" i="6"/>
  <c r="GD19" i="6"/>
  <c r="GE19" i="6"/>
  <c r="GF19" i="6"/>
  <c r="GG19" i="6"/>
  <c r="GH19" i="6"/>
  <c r="GI19" i="6"/>
  <c r="GJ19" i="6"/>
  <c r="GK19" i="6"/>
  <c r="GL19" i="6"/>
  <c r="GM19" i="6"/>
  <c r="GN19" i="6"/>
  <c r="GO19" i="6"/>
  <c r="GP19" i="6"/>
  <c r="FW20" i="6"/>
  <c r="FX20" i="6"/>
  <c r="FY20" i="6"/>
  <c r="FZ20" i="6"/>
  <c r="GA20" i="6"/>
  <c r="GB20" i="6"/>
  <c r="GC20" i="6"/>
  <c r="GD20" i="6"/>
  <c r="GE20" i="6"/>
  <c r="GF20" i="6"/>
  <c r="GG20" i="6"/>
  <c r="GH20" i="6"/>
  <c r="GI20" i="6"/>
  <c r="GJ20" i="6"/>
  <c r="GK20" i="6"/>
  <c r="GL20" i="6"/>
  <c r="GM20" i="6"/>
  <c r="GN20" i="6"/>
  <c r="GO20" i="6"/>
  <c r="GP20" i="6"/>
  <c r="FW21" i="6"/>
  <c r="FX21" i="6"/>
  <c r="FY21" i="6"/>
  <c r="FZ21" i="6"/>
  <c r="GA21" i="6"/>
  <c r="GB21" i="6"/>
  <c r="GC21" i="6"/>
  <c r="GD21" i="6"/>
  <c r="GE21" i="6"/>
  <c r="GF21" i="6"/>
  <c r="GG21" i="6"/>
  <c r="GH21" i="6"/>
  <c r="GI21" i="6"/>
  <c r="GJ21" i="6"/>
  <c r="GK21" i="6"/>
  <c r="GL21" i="6"/>
  <c r="GM21" i="6"/>
  <c r="GN21" i="6"/>
  <c r="GO21" i="6"/>
  <c r="GP21" i="6"/>
  <c r="FW22" i="6"/>
  <c r="FX22" i="6"/>
  <c r="FY22" i="6"/>
  <c r="FZ22" i="6"/>
  <c r="GA22" i="6"/>
  <c r="GB22" i="6"/>
  <c r="GC22" i="6"/>
  <c r="GD22" i="6"/>
  <c r="GE22" i="6"/>
  <c r="GF22" i="6"/>
  <c r="GG22" i="6"/>
  <c r="GH22" i="6"/>
  <c r="GI22" i="6"/>
  <c r="GJ22" i="6"/>
  <c r="GK22" i="6"/>
  <c r="GL22" i="6"/>
  <c r="GM22" i="6"/>
  <c r="GN22" i="6"/>
  <c r="GO22" i="6"/>
  <c r="GP22" i="6"/>
  <c r="FW23" i="6"/>
  <c r="FX23" i="6"/>
  <c r="FY23" i="6"/>
  <c r="FZ23" i="6"/>
  <c r="GA23" i="6"/>
  <c r="GB23" i="6"/>
  <c r="GC23" i="6"/>
  <c r="GD23" i="6"/>
  <c r="GE23" i="6"/>
  <c r="GF23" i="6"/>
  <c r="GG23" i="6"/>
  <c r="GH23" i="6"/>
  <c r="GI23" i="6"/>
  <c r="GJ23" i="6"/>
  <c r="GK23" i="6"/>
  <c r="GL23" i="6"/>
  <c r="GM23" i="6"/>
  <c r="GN23" i="6"/>
  <c r="GO23" i="6"/>
  <c r="GP23" i="6"/>
  <c r="FW24" i="6"/>
  <c r="FX24" i="6"/>
  <c r="FY24" i="6"/>
  <c r="FZ24" i="6"/>
  <c r="GA24" i="6"/>
  <c r="GB24" i="6"/>
  <c r="GC24" i="6"/>
  <c r="GD24" i="6"/>
  <c r="GE24" i="6"/>
  <c r="GF24" i="6"/>
  <c r="GG24" i="6"/>
  <c r="GH24" i="6"/>
  <c r="GI24" i="6"/>
  <c r="GJ24" i="6"/>
  <c r="GK24" i="6"/>
  <c r="GL24" i="6"/>
  <c r="GM24" i="6"/>
  <c r="GN24" i="6"/>
  <c r="GO24" i="6"/>
  <c r="GP24" i="6"/>
  <c r="FW25" i="6"/>
  <c r="FX25" i="6"/>
  <c r="FY25" i="6"/>
  <c r="FZ25" i="6"/>
  <c r="GA25" i="6"/>
  <c r="GB25" i="6"/>
  <c r="GC25" i="6"/>
  <c r="GD25" i="6"/>
  <c r="GE25" i="6"/>
  <c r="GF25" i="6"/>
  <c r="GG25" i="6"/>
  <c r="GH25" i="6"/>
  <c r="GI25" i="6"/>
  <c r="GJ25" i="6"/>
  <c r="GK25" i="6"/>
  <c r="GL25" i="6"/>
  <c r="GM25" i="6"/>
  <c r="GN25" i="6"/>
  <c r="GO25" i="6"/>
  <c r="GP25" i="6"/>
  <c r="FW26" i="6"/>
  <c r="FX26" i="6"/>
  <c r="FY26" i="6"/>
  <c r="FZ26" i="6"/>
  <c r="GA26" i="6"/>
  <c r="GB26" i="6"/>
  <c r="GC26" i="6"/>
  <c r="GD26" i="6"/>
  <c r="GE26" i="6"/>
  <c r="GF26" i="6"/>
  <c r="GG26" i="6"/>
  <c r="GH26" i="6"/>
  <c r="GI26" i="6"/>
  <c r="GJ26" i="6"/>
  <c r="GK26" i="6"/>
  <c r="GL26" i="6"/>
  <c r="GM26" i="6"/>
  <c r="GN26" i="6"/>
  <c r="GO26" i="6"/>
  <c r="GP26" i="6"/>
  <c r="FW27" i="6"/>
  <c r="FX27" i="6"/>
  <c r="FY27" i="6"/>
  <c r="FZ27" i="6"/>
  <c r="GA27" i="6"/>
  <c r="GB27" i="6"/>
  <c r="GC27" i="6"/>
  <c r="GD27" i="6"/>
  <c r="GE27" i="6"/>
  <c r="GF27" i="6"/>
  <c r="GG27" i="6"/>
  <c r="GH27" i="6"/>
  <c r="GI27" i="6"/>
  <c r="GJ27" i="6"/>
  <c r="GK27" i="6"/>
  <c r="GL27" i="6"/>
  <c r="GM27" i="6"/>
  <c r="GN27" i="6"/>
  <c r="GO27" i="6"/>
  <c r="GP27" i="6"/>
  <c r="FW28" i="6"/>
  <c r="FX28" i="6"/>
  <c r="FY28" i="6"/>
  <c r="FZ28" i="6"/>
  <c r="GA28" i="6"/>
  <c r="GB28" i="6"/>
  <c r="GC28" i="6"/>
  <c r="GD28" i="6"/>
  <c r="GE28" i="6"/>
  <c r="GF28" i="6"/>
  <c r="GG28" i="6"/>
  <c r="GH28" i="6"/>
  <c r="GI28" i="6"/>
  <c r="GJ28" i="6"/>
  <c r="GK28" i="6"/>
  <c r="GL28" i="6"/>
  <c r="GM28" i="6"/>
  <c r="GN28" i="6"/>
  <c r="GO28" i="6"/>
  <c r="GP28" i="6"/>
  <c r="FW29" i="6"/>
  <c r="FX29" i="6"/>
  <c r="FY29" i="6"/>
  <c r="FZ29" i="6"/>
  <c r="GA29" i="6"/>
  <c r="GB29" i="6"/>
  <c r="GC29" i="6"/>
  <c r="GD29" i="6"/>
  <c r="GE29" i="6"/>
  <c r="GF29" i="6"/>
  <c r="GG29" i="6"/>
  <c r="GH29" i="6"/>
  <c r="GI29" i="6"/>
  <c r="GJ29" i="6"/>
  <c r="GK29" i="6"/>
  <c r="GL29" i="6"/>
  <c r="GM29" i="6"/>
  <c r="GN29" i="6"/>
  <c r="GO29" i="6"/>
  <c r="GP29" i="6"/>
  <c r="FW30" i="6"/>
  <c r="FX30" i="6"/>
  <c r="FY30" i="6"/>
  <c r="FZ30" i="6"/>
  <c r="GA30" i="6"/>
  <c r="GB30" i="6"/>
  <c r="GC30" i="6"/>
  <c r="GD30" i="6"/>
  <c r="GE30" i="6"/>
  <c r="GF30" i="6"/>
  <c r="GG30" i="6"/>
  <c r="GH30" i="6"/>
  <c r="GI30" i="6"/>
  <c r="GJ30" i="6"/>
  <c r="GK30" i="6"/>
  <c r="GL30" i="6"/>
  <c r="GM30" i="6"/>
  <c r="GN30" i="6"/>
  <c r="GO30" i="6"/>
  <c r="GP30" i="6"/>
  <c r="FW31" i="6"/>
  <c r="FX31" i="6"/>
  <c r="FY31" i="6"/>
  <c r="FZ31" i="6"/>
  <c r="GA31" i="6"/>
  <c r="GB31" i="6"/>
  <c r="GC31" i="6"/>
  <c r="GD31" i="6"/>
  <c r="GE31" i="6"/>
  <c r="GF31" i="6"/>
  <c r="GG31" i="6"/>
  <c r="GH31" i="6"/>
  <c r="GI31" i="6"/>
  <c r="GJ31" i="6"/>
  <c r="GK31" i="6"/>
  <c r="GL31" i="6"/>
  <c r="GM31" i="6"/>
  <c r="GN31" i="6"/>
  <c r="GO31" i="6"/>
  <c r="GP31" i="6"/>
  <c r="FW32" i="6"/>
  <c r="FX32" i="6"/>
  <c r="FY32" i="6"/>
  <c r="FZ32" i="6"/>
  <c r="GA32" i="6"/>
  <c r="GB32" i="6"/>
  <c r="GC32" i="6"/>
  <c r="GD32" i="6"/>
  <c r="GE32" i="6"/>
  <c r="GF32" i="6"/>
  <c r="GG32" i="6"/>
  <c r="GH32" i="6"/>
  <c r="GI32" i="6"/>
  <c r="GJ32" i="6"/>
  <c r="GK32" i="6"/>
  <c r="GL32" i="6"/>
  <c r="GM32" i="6"/>
  <c r="GN32" i="6"/>
  <c r="GO32" i="6"/>
  <c r="GP32" i="6"/>
  <c r="FW33" i="6"/>
  <c r="FX33" i="6"/>
  <c r="FY33" i="6"/>
  <c r="FZ33" i="6"/>
  <c r="GA33" i="6"/>
  <c r="GB33" i="6"/>
  <c r="GC33" i="6"/>
  <c r="GD33" i="6"/>
  <c r="GE33" i="6"/>
  <c r="GF33" i="6"/>
  <c r="GG33" i="6"/>
  <c r="GH33" i="6"/>
  <c r="GI33" i="6"/>
  <c r="GJ33" i="6"/>
  <c r="GK33" i="6"/>
  <c r="GL33" i="6"/>
  <c r="GM33" i="6"/>
  <c r="GN33" i="6"/>
  <c r="GO33" i="6"/>
  <c r="GP33" i="6"/>
  <c r="FW34" i="6"/>
  <c r="FX34" i="6"/>
  <c r="FY34" i="6"/>
  <c r="FZ34" i="6"/>
  <c r="GA34" i="6"/>
  <c r="GB34" i="6"/>
  <c r="GC34" i="6"/>
  <c r="GD34" i="6"/>
  <c r="GE34" i="6"/>
  <c r="GF34" i="6"/>
  <c r="GG34" i="6"/>
  <c r="GH34" i="6"/>
  <c r="GI34" i="6"/>
  <c r="GJ34" i="6"/>
  <c r="GK34" i="6"/>
  <c r="GL34" i="6"/>
  <c r="GM34" i="6"/>
  <c r="GN34" i="6"/>
  <c r="GO34" i="6"/>
  <c r="GP34" i="6"/>
  <c r="FW35" i="6"/>
  <c r="FX35" i="6"/>
  <c r="FY35" i="6"/>
  <c r="FZ35" i="6"/>
  <c r="GA35" i="6"/>
  <c r="GB35" i="6"/>
  <c r="GC35" i="6"/>
  <c r="GD35" i="6"/>
  <c r="GE35" i="6"/>
  <c r="GF35" i="6"/>
  <c r="GG35" i="6"/>
  <c r="GH35" i="6"/>
  <c r="GI35" i="6"/>
  <c r="GJ35" i="6"/>
  <c r="GK35" i="6"/>
  <c r="GL35" i="6"/>
  <c r="GM35" i="6"/>
  <c r="GN35" i="6"/>
  <c r="GO35" i="6"/>
  <c r="GP35" i="6"/>
  <c r="FW36" i="6"/>
  <c r="FX36" i="6"/>
  <c r="FY36" i="6"/>
  <c r="FZ36" i="6"/>
  <c r="GA36" i="6"/>
  <c r="GB36" i="6"/>
  <c r="GC36" i="6"/>
  <c r="GD36" i="6"/>
  <c r="GE36" i="6"/>
  <c r="GF36" i="6"/>
  <c r="GG36" i="6"/>
  <c r="GH36" i="6"/>
  <c r="GI36" i="6"/>
  <c r="GJ36" i="6"/>
  <c r="GK36" i="6"/>
  <c r="GL36" i="6"/>
  <c r="GM36" i="6"/>
  <c r="GN36" i="6"/>
  <c r="GO36" i="6"/>
  <c r="GP36" i="6"/>
  <c r="FW37" i="6"/>
  <c r="FX37" i="6"/>
  <c r="FY37" i="6"/>
  <c r="FZ37" i="6"/>
  <c r="GA37" i="6"/>
  <c r="GB37" i="6"/>
  <c r="GC37" i="6"/>
  <c r="GD37" i="6"/>
  <c r="GE37" i="6"/>
  <c r="GF37" i="6"/>
  <c r="GG37" i="6"/>
  <c r="GH37" i="6"/>
  <c r="GI37" i="6"/>
  <c r="GJ37" i="6"/>
  <c r="GK37" i="6"/>
  <c r="GL37" i="6"/>
  <c r="GM37" i="6"/>
  <c r="GN37" i="6"/>
  <c r="GO37" i="6"/>
  <c r="GP37" i="6"/>
  <c r="FW38" i="6"/>
  <c r="FX38" i="6"/>
  <c r="FY38" i="6"/>
  <c r="FZ38" i="6"/>
  <c r="GA38" i="6"/>
  <c r="GB38" i="6"/>
  <c r="GC38" i="6"/>
  <c r="GD38" i="6"/>
  <c r="GE38" i="6"/>
  <c r="GF38" i="6"/>
  <c r="GG38" i="6"/>
  <c r="GH38" i="6"/>
  <c r="GI38" i="6"/>
  <c r="GJ38" i="6"/>
  <c r="GK38" i="6"/>
  <c r="GL38" i="6"/>
  <c r="GM38" i="6"/>
  <c r="GN38" i="6"/>
  <c r="GO38" i="6"/>
  <c r="GP38" i="6"/>
  <c r="FW39" i="6"/>
  <c r="FX39" i="6"/>
  <c r="FY39" i="6"/>
  <c r="FZ39" i="6"/>
  <c r="GA39" i="6"/>
  <c r="GB39" i="6"/>
  <c r="GC39" i="6"/>
  <c r="GD39" i="6"/>
  <c r="GE39" i="6"/>
  <c r="GF39" i="6"/>
  <c r="GG39" i="6"/>
  <c r="GH39" i="6"/>
  <c r="GI39" i="6"/>
  <c r="GJ39" i="6"/>
  <c r="GK39" i="6"/>
  <c r="GL39" i="6"/>
  <c r="GM39" i="6"/>
  <c r="GN39" i="6"/>
  <c r="GO39" i="6"/>
  <c r="GP39" i="6"/>
  <c r="FW40" i="6"/>
  <c r="FX40" i="6"/>
  <c r="FY40" i="6"/>
  <c r="FZ40" i="6"/>
  <c r="GA40" i="6"/>
  <c r="GB40" i="6"/>
  <c r="GC40" i="6"/>
  <c r="GD40" i="6"/>
  <c r="GE40" i="6"/>
  <c r="GF40" i="6"/>
  <c r="GG40" i="6"/>
  <c r="GH40" i="6"/>
  <c r="GI40" i="6"/>
  <c r="GJ40" i="6"/>
  <c r="GK40" i="6"/>
  <c r="GL40" i="6"/>
  <c r="GM40" i="6"/>
  <c r="GN40" i="6"/>
  <c r="GO40" i="6"/>
  <c r="GP40" i="6"/>
  <c r="FW41" i="6"/>
  <c r="FX41" i="6"/>
  <c r="FY41" i="6"/>
  <c r="FZ41" i="6"/>
  <c r="GA41" i="6"/>
  <c r="GB41" i="6"/>
  <c r="GC41" i="6"/>
  <c r="GD41" i="6"/>
  <c r="GE41" i="6"/>
  <c r="GF41" i="6"/>
  <c r="GG41" i="6"/>
  <c r="GH41" i="6"/>
  <c r="GI41" i="6"/>
  <c r="GJ41" i="6"/>
  <c r="GK41" i="6"/>
  <c r="GL41" i="6"/>
  <c r="GM41" i="6"/>
  <c r="GN41" i="6"/>
  <c r="GO41" i="6"/>
  <c r="GP41" i="6"/>
  <c r="FW42" i="6"/>
  <c r="FX42" i="6"/>
  <c r="FY42" i="6"/>
  <c r="FZ42" i="6"/>
  <c r="GA42" i="6"/>
  <c r="GB42" i="6"/>
  <c r="GC42" i="6"/>
  <c r="GD42" i="6"/>
  <c r="GE42" i="6"/>
  <c r="GF42" i="6"/>
  <c r="GG42" i="6"/>
  <c r="GH42" i="6"/>
  <c r="GI42" i="6"/>
  <c r="GJ42" i="6"/>
  <c r="GK42" i="6"/>
  <c r="GL42" i="6"/>
  <c r="GM42" i="6"/>
  <c r="GN42" i="6"/>
  <c r="GO42" i="6"/>
  <c r="GP42" i="6"/>
  <c r="FW43" i="6"/>
  <c r="FX43" i="6"/>
  <c r="FY43" i="6"/>
  <c r="FZ43" i="6"/>
  <c r="GA43" i="6"/>
  <c r="GB43" i="6"/>
  <c r="GC43" i="6"/>
  <c r="GD43" i="6"/>
  <c r="GE43" i="6"/>
  <c r="GF43" i="6"/>
  <c r="GG43" i="6"/>
  <c r="GH43" i="6"/>
  <c r="GI43" i="6"/>
  <c r="GJ43" i="6"/>
  <c r="GK43" i="6"/>
  <c r="GL43" i="6"/>
  <c r="GM43" i="6"/>
  <c r="GN43" i="6"/>
  <c r="GO43" i="6"/>
  <c r="GP43" i="6"/>
  <c r="FW44" i="6"/>
  <c r="FX44" i="6"/>
  <c r="FY44" i="6"/>
  <c r="FZ44" i="6"/>
  <c r="GA44" i="6"/>
  <c r="GB44" i="6"/>
  <c r="GC44" i="6"/>
  <c r="GD44" i="6"/>
  <c r="GE44" i="6"/>
  <c r="GF44" i="6"/>
  <c r="GG44" i="6"/>
  <c r="GH44" i="6"/>
  <c r="GI44" i="6"/>
  <c r="GJ44" i="6"/>
  <c r="GK44" i="6"/>
  <c r="GL44" i="6"/>
  <c r="GM44" i="6"/>
  <c r="GN44" i="6"/>
  <c r="GO44" i="6"/>
  <c r="GP44" i="6"/>
  <c r="FW45" i="6"/>
  <c r="FX45" i="6"/>
  <c r="FY45" i="6"/>
  <c r="FZ45" i="6"/>
  <c r="GA45" i="6"/>
  <c r="GB45" i="6"/>
  <c r="GC45" i="6"/>
  <c r="GD45" i="6"/>
  <c r="GE45" i="6"/>
  <c r="GF45" i="6"/>
  <c r="GG45" i="6"/>
  <c r="GH45" i="6"/>
  <c r="GI45" i="6"/>
  <c r="GJ45" i="6"/>
  <c r="GK45" i="6"/>
  <c r="GL45" i="6"/>
  <c r="GM45" i="6"/>
  <c r="GN45" i="6"/>
  <c r="GO45" i="6"/>
  <c r="GP45" i="6"/>
  <c r="FW46" i="6"/>
  <c r="FX46" i="6"/>
  <c r="FY46" i="6"/>
  <c r="FZ46" i="6"/>
  <c r="GA46" i="6"/>
  <c r="GB46" i="6"/>
  <c r="GC46" i="6"/>
  <c r="GD46" i="6"/>
  <c r="GE46" i="6"/>
  <c r="GF46" i="6"/>
  <c r="GG46" i="6"/>
  <c r="GH46" i="6"/>
  <c r="GI46" i="6"/>
  <c r="GJ46" i="6"/>
  <c r="GK46" i="6"/>
  <c r="GL46" i="6"/>
  <c r="GM46" i="6"/>
  <c r="GN46" i="6"/>
  <c r="GO46" i="6"/>
  <c r="GP46" i="6"/>
  <c r="FW47" i="6"/>
  <c r="FX47" i="6"/>
  <c r="FY47" i="6"/>
  <c r="FZ47" i="6"/>
  <c r="GA47" i="6"/>
  <c r="GB47" i="6"/>
  <c r="GC47" i="6"/>
  <c r="GD47" i="6"/>
  <c r="GE47" i="6"/>
  <c r="GF47" i="6"/>
  <c r="GG47" i="6"/>
  <c r="GH47" i="6"/>
  <c r="GI47" i="6"/>
  <c r="GJ47" i="6"/>
  <c r="GK47" i="6"/>
  <c r="GL47" i="6"/>
  <c r="GM47" i="6"/>
  <c r="GN47" i="6"/>
  <c r="GO47" i="6"/>
  <c r="GP47" i="6"/>
  <c r="FW48" i="6"/>
  <c r="FX48" i="6"/>
  <c r="FY48" i="6"/>
  <c r="FZ48" i="6"/>
  <c r="GA48" i="6"/>
  <c r="GB48" i="6"/>
  <c r="GC48" i="6"/>
  <c r="GD48" i="6"/>
  <c r="GE48" i="6"/>
  <c r="GF48" i="6"/>
  <c r="GG48" i="6"/>
  <c r="GH48" i="6"/>
  <c r="GI48" i="6"/>
  <c r="GJ48" i="6"/>
  <c r="GK48" i="6"/>
  <c r="GL48" i="6"/>
  <c r="GM48" i="6"/>
  <c r="GN48" i="6"/>
  <c r="GO48" i="6"/>
  <c r="GP48" i="6"/>
  <c r="FW49" i="6"/>
  <c r="FX49" i="6"/>
  <c r="FY49" i="6"/>
  <c r="FZ49" i="6"/>
  <c r="GA49" i="6"/>
  <c r="GB49" i="6"/>
  <c r="GC49" i="6"/>
  <c r="GD49" i="6"/>
  <c r="GE49" i="6"/>
  <c r="GF49" i="6"/>
  <c r="GG49" i="6"/>
  <c r="GH49" i="6"/>
  <c r="GI49" i="6"/>
  <c r="GJ49" i="6"/>
  <c r="GK49" i="6"/>
  <c r="GL49" i="6"/>
  <c r="GM49" i="6"/>
  <c r="GN49" i="6"/>
  <c r="GO49" i="6"/>
  <c r="GP49" i="6"/>
  <c r="FW50" i="6"/>
  <c r="FX50" i="6"/>
  <c r="FY50" i="6"/>
  <c r="FZ50" i="6"/>
  <c r="GA50" i="6"/>
  <c r="GB50" i="6"/>
  <c r="GC50" i="6"/>
  <c r="GD50" i="6"/>
  <c r="GE50" i="6"/>
  <c r="GF50" i="6"/>
  <c r="GG50" i="6"/>
  <c r="GH50" i="6"/>
  <c r="GI50" i="6"/>
  <c r="GJ50" i="6"/>
  <c r="GK50" i="6"/>
  <c r="GL50" i="6"/>
  <c r="GM50" i="6"/>
  <c r="GN50" i="6"/>
  <c r="GO50" i="6"/>
  <c r="GP50" i="6"/>
  <c r="FW51" i="6"/>
  <c r="FX51" i="6"/>
  <c r="FY51" i="6"/>
  <c r="FZ51" i="6"/>
  <c r="GA51" i="6"/>
  <c r="GB51" i="6"/>
  <c r="GC51" i="6"/>
  <c r="GD51" i="6"/>
  <c r="GE51" i="6"/>
  <c r="GF51" i="6"/>
  <c r="GG51" i="6"/>
  <c r="GH51" i="6"/>
  <c r="GI51" i="6"/>
  <c r="GJ51" i="6"/>
  <c r="GK51" i="6"/>
  <c r="GL51" i="6"/>
  <c r="GM51" i="6"/>
  <c r="GN51" i="6"/>
  <c r="GO51" i="6"/>
  <c r="GP51" i="6"/>
  <c r="FW52" i="6"/>
  <c r="FX52" i="6"/>
  <c r="FY52" i="6"/>
  <c r="FZ52" i="6"/>
  <c r="GA52" i="6"/>
  <c r="GB52" i="6"/>
  <c r="GC52" i="6"/>
  <c r="GD52" i="6"/>
  <c r="GE52" i="6"/>
  <c r="GF52" i="6"/>
  <c r="GG52" i="6"/>
  <c r="GH52" i="6"/>
  <c r="GI52" i="6"/>
  <c r="GJ52" i="6"/>
  <c r="GK52" i="6"/>
  <c r="GL52" i="6"/>
  <c r="GM52" i="6"/>
  <c r="GN52" i="6"/>
  <c r="GO52" i="6"/>
  <c r="GP52" i="6"/>
  <c r="FW53" i="6"/>
  <c r="FX53" i="6"/>
  <c r="FY53" i="6"/>
  <c r="FZ53" i="6"/>
  <c r="GA53" i="6"/>
  <c r="GB53" i="6"/>
  <c r="GC53" i="6"/>
  <c r="GD53" i="6"/>
  <c r="GE53" i="6"/>
  <c r="GF53" i="6"/>
  <c r="GG53" i="6"/>
  <c r="GH53" i="6"/>
  <c r="GI53" i="6"/>
  <c r="GJ53" i="6"/>
  <c r="GK53" i="6"/>
  <c r="GL53" i="6"/>
  <c r="GM53" i="6"/>
  <c r="GN53" i="6"/>
  <c r="GO53" i="6"/>
  <c r="GP53" i="6"/>
  <c r="FW54" i="6"/>
  <c r="FX54" i="6"/>
  <c r="FY54" i="6"/>
  <c r="FZ54" i="6"/>
  <c r="GA54" i="6"/>
  <c r="GB54" i="6"/>
  <c r="GC54" i="6"/>
  <c r="GD54" i="6"/>
  <c r="GE54" i="6"/>
  <c r="GF54" i="6"/>
  <c r="GG54" i="6"/>
  <c r="GH54" i="6"/>
  <c r="GI54" i="6"/>
  <c r="GJ54" i="6"/>
  <c r="GK54" i="6"/>
  <c r="GL54" i="6"/>
  <c r="GM54" i="6"/>
  <c r="GN54" i="6"/>
  <c r="GO54" i="6"/>
  <c r="GP54" i="6"/>
  <c r="FW55" i="6"/>
  <c r="FX55" i="6"/>
  <c r="FY55" i="6"/>
  <c r="FZ55" i="6"/>
  <c r="GA55" i="6"/>
  <c r="GB55" i="6"/>
  <c r="GC55" i="6"/>
  <c r="GD55" i="6"/>
  <c r="GE55" i="6"/>
  <c r="GF55" i="6"/>
  <c r="GG55" i="6"/>
  <c r="GH55" i="6"/>
  <c r="GI55" i="6"/>
  <c r="GJ55" i="6"/>
  <c r="GK55" i="6"/>
  <c r="GL55" i="6"/>
  <c r="GM55" i="6"/>
  <c r="GN55" i="6"/>
  <c r="GO55" i="6"/>
  <c r="GP55" i="6"/>
  <c r="FW56" i="6"/>
  <c r="FX56" i="6"/>
  <c r="FY56" i="6"/>
  <c r="FZ56" i="6"/>
  <c r="GA56" i="6"/>
  <c r="GB56" i="6"/>
  <c r="GC56" i="6"/>
  <c r="GD56" i="6"/>
  <c r="GE56" i="6"/>
  <c r="GF56" i="6"/>
  <c r="GG56" i="6"/>
  <c r="GH56" i="6"/>
  <c r="GI56" i="6"/>
  <c r="GJ56" i="6"/>
  <c r="GK56" i="6"/>
  <c r="GL56" i="6"/>
  <c r="GM56" i="6"/>
  <c r="GN56" i="6"/>
  <c r="GO56" i="6"/>
  <c r="GP56" i="6"/>
  <c r="FW57" i="6"/>
  <c r="FX57" i="6"/>
  <c r="FY57" i="6"/>
  <c r="FZ57" i="6"/>
  <c r="GA57" i="6"/>
  <c r="GB57" i="6"/>
  <c r="GC57" i="6"/>
  <c r="GD57" i="6"/>
  <c r="GE57" i="6"/>
  <c r="GF57" i="6"/>
  <c r="GG57" i="6"/>
  <c r="GH57" i="6"/>
  <c r="GI57" i="6"/>
  <c r="GJ57" i="6"/>
  <c r="GK57" i="6"/>
  <c r="GL57" i="6"/>
  <c r="GM57" i="6"/>
  <c r="GN57" i="6"/>
  <c r="GO57" i="6"/>
  <c r="GP57" i="6"/>
  <c r="FW58" i="6"/>
  <c r="FX58" i="6"/>
  <c r="FY58" i="6"/>
  <c r="FZ58" i="6"/>
  <c r="GA58" i="6"/>
  <c r="GB58" i="6"/>
  <c r="GC58" i="6"/>
  <c r="GD58" i="6"/>
  <c r="GE58" i="6"/>
  <c r="GF58" i="6"/>
  <c r="GG58" i="6"/>
  <c r="GH58" i="6"/>
  <c r="GI58" i="6"/>
  <c r="GJ58" i="6"/>
  <c r="GK58" i="6"/>
  <c r="GL58" i="6"/>
  <c r="GM58" i="6"/>
  <c r="GN58" i="6"/>
  <c r="GO58" i="6"/>
  <c r="GP58" i="6"/>
  <c r="FW59" i="6"/>
  <c r="FX59" i="6"/>
  <c r="FY59" i="6"/>
  <c r="FZ59" i="6"/>
  <c r="GA59" i="6"/>
  <c r="GB59" i="6"/>
  <c r="GC59" i="6"/>
  <c r="GD59" i="6"/>
  <c r="GE59" i="6"/>
  <c r="GF59" i="6"/>
  <c r="GG59" i="6"/>
  <c r="GH59" i="6"/>
  <c r="GI59" i="6"/>
  <c r="GJ59" i="6"/>
  <c r="GK59" i="6"/>
  <c r="GL59" i="6"/>
  <c r="GM59" i="6"/>
  <c r="GN59" i="6"/>
  <c r="GO59" i="6"/>
  <c r="GP59" i="6"/>
  <c r="FW60" i="6"/>
  <c r="FX60" i="6"/>
  <c r="FY60" i="6"/>
  <c r="FZ60" i="6"/>
  <c r="GA60" i="6"/>
  <c r="GB60" i="6"/>
  <c r="GC60" i="6"/>
  <c r="GD60" i="6"/>
  <c r="GE60" i="6"/>
  <c r="GF60" i="6"/>
  <c r="GG60" i="6"/>
  <c r="GH60" i="6"/>
  <c r="GI60" i="6"/>
  <c r="GJ60" i="6"/>
  <c r="GK60" i="6"/>
  <c r="GL60" i="6"/>
  <c r="GM60" i="6"/>
  <c r="GN60" i="6"/>
  <c r="GO60" i="6"/>
  <c r="GP60" i="6"/>
  <c r="FW61" i="6"/>
  <c r="FX61" i="6"/>
  <c r="FY61" i="6"/>
  <c r="FZ61" i="6"/>
  <c r="GA61" i="6"/>
  <c r="GB61" i="6"/>
  <c r="GC61" i="6"/>
  <c r="GD61" i="6"/>
  <c r="GE61" i="6"/>
  <c r="GF61" i="6"/>
  <c r="GG61" i="6"/>
  <c r="GH61" i="6"/>
  <c r="GI61" i="6"/>
  <c r="GJ61" i="6"/>
  <c r="GK61" i="6"/>
  <c r="GL61" i="6"/>
  <c r="GM61" i="6"/>
  <c r="GN61" i="6"/>
  <c r="GO61" i="6"/>
  <c r="GP61" i="6"/>
  <c r="FW62" i="6"/>
  <c r="FX62" i="6"/>
  <c r="FY62" i="6"/>
  <c r="FZ62" i="6"/>
  <c r="GA62" i="6"/>
  <c r="GB62" i="6"/>
  <c r="GC62" i="6"/>
  <c r="GD62" i="6"/>
  <c r="GE62" i="6"/>
  <c r="GF62" i="6"/>
  <c r="GG62" i="6"/>
  <c r="GH62" i="6"/>
  <c r="GI62" i="6"/>
  <c r="GJ62" i="6"/>
  <c r="GK62" i="6"/>
  <c r="GL62" i="6"/>
  <c r="GM62" i="6"/>
  <c r="GN62" i="6"/>
  <c r="GO62" i="6"/>
  <c r="GP62" i="6"/>
  <c r="FW63" i="6"/>
  <c r="FX63" i="6"/>
  <c r="FY63" i="6"/>
  <c r="FZ63" i="6"/>
  <c r="GA63" i="6"/>
  <c r="GB63" i="6"/>
  <c r="GC63" i="6"/>
  <c r="GD63" i="6"/>
  <c r="GE63" i="6"/>
  <c r="GF63" i="6"/>
  <c r="GG63" i="6"/>
  <c r="GH63" i="6"/>
  <c r="GI63" i="6"/>
  <c r="GJ63" i="6"/>
  <c r="GK63" i="6"/>
  <c r="GL63" i="6"/>
  <c r="GM63" i="6"/>
  <c r="GN63" i="6"/>
  <c r="GO63" i="6"/>
  <c r="GP63" i="6"/>
  <c r="FW64" i="6"/>
  <c r="FX64" i="6"/>
  <c r="FY64" i="6"/>
  <c r="FZ64" i="6"/>
  <c r="GA64" i="6"/>
  <c r="GB64" i="6"/>
  <c r="GC64" i="6"/>
  <c r="GD64" i="6"/>
  <c r="GE64" i="6"/>
  <c r="GF64" i="6"/>
  <c r="GG64" i="6"/>
  <c r="GH64" i="6"/>
  <c r="GI64" i="6"/>
  <c r="GJ64" i="6"/>
  <c r="GK64" i="6"/>
  <c r="GL64" i="6"/>
  <c r="GM64" i="6"/>
  <c r="GN64" i="6"/>
  <c r="GO64" i="6"/>
  <c r="GP64" i="6"/>
  <c r="FW65" i="6"/>
  <c r="FX65" i="6"/>
  <c r="FY65" i="6"/>
  <c r="FZ65" i="6"/>
  <c r="GA65" i="6"/>
  <c r="GB65" i="6"/>
  <c r="GC65" i="6"/>
  <c r="GD65" i="6"/>
  <c r="GE65" i="6"/>
  <c r="GF65" i="6"/>
  <c r="GG65" i="6"/>
  <c r="GH65" i="6"/>
  <c r="GI65" i="6"/>
  <c r="GJ65" i="6"/>
  <c r="GK65" i="6"/>
  <c r="GL65" i="6"/>
  <c r="GM65" i="6"/>
  <c r="GN65" i="6"/>
  <c r="GO65" i="6"/>
  <c r="GP65" i="6"/>
  <c r="FW66" i="6"/>
  <c r="FX66" i="6"/>
  <c r="FY66" i="6"/>
  <c r="FZ66" i="6"/>
  <c r="GA66" i="6"/>
  <c r="GB66" i="6"/>
  <c r="GC66" i="6"/>
  <c r="GD66" i="6"/>
  <c r="GE66" i="6"/>
  <c r="GF66" i="6"/>
  <c r="GG66" i="6"/>
  <c r="GH66" i="6"/>
  <c r="GI66" i="6"/>
  <c r="GJ66" i="6"/>
  <c r="GK66" i="6"/>
  <c r="GL66" i="6"/>
  <c r="GM66" i="6"/>
  <c r="GN66" i="6"/>
  <c r="GO66" i="6"/>
  <c r="GP66" i="6"/>
  <c r="FW67" i="6"/>
  <c r="FX67" i="6"/>
  <c r="FY67" i="6"/>
  <c r="FZ67" i="6"/>
  <c r="GA67" i="6"/>
  <c r="GB67" i="6"/>
  <c r="GC67" i="6"/>
  <c r="GD67" i="6"/>
  <c r="GE67" i="6"/>
  <c r="GF67" i="6"/>
  <c r="GG67" i="6"/>
  <c r="GH67" i="6"/>
  <c r="GI67" i="6"/>
  <c r="GJ67" i="6"/>
  <c r="GK67" i="6"/>
  <c r="GL67" i="6"/>
  <c r="GM67" i="6"/>
  <c r="GN67" i="6"/>
  <c r="GO67" i="6"/>
  <c r="GP67" i="6"/>
  <c r="FW68" i="6"/>
  <c r="FX68" i="6"/>
  <c r="FY68" i="6"/>
  <c r="FZ68" i="6"/>
  <c r="GA68" i="6"/>
  <c r="GB68" i="6"/>
  <c r="GC68" i="6"/>
  <c r="GD68" i="6"/>
  <c r="GE68" i="6"/>
  <c r="GF68" i="6"/>
  <c r="GG68" i="6"/>
  <c r="GH68" i="6"/>
  <c r="GI68" i="6"/>
  <c r="GJ68" i="6"/>
  <c r="GK68" i="6"/>
  <c r="GL68" i="6"/>
  <c r="GM68" i="6"/>
  <c r="GN68" i="6"/>
  <c r="GO68" i="6"/>
  <c r="GP68" i="6"/>
  <c r="FW69" i="6"/>
  <c r="FX69" i="6"/>
  <c r="FY69" i="6"/>
  <c r="FZ69" i="6"/>
  <c r="GA69" i="6"/>
  <c r="GB69" i="6"/>
  <c r="GC69" i="6"/>
  <c r="GD69" i="6"/>
  <c r="GE69" i="6"/>
  <c r="GF69" i="6"/>
  <c r="GG69" i="6"/>
  <c r="GH69" i="6"/>
  <c r="GI69" i="6"/>
  <c r="GJ69" i="6"/>
  <c r="GK69" i="6"/>
  <c r="GL69" i="6"/>
  <c r="GM69" i="6"/>
  <c r="GN69" i="6"/>
  <c r="GO69" i="6"/>
  <c r="GP69" i="6"/>
  <c r="FW70" i="6"/>
  <c r="FX70" i="6"/>
  <c r="FY70" i="6"/>
  <c r="FZ70" i="6"/>
  <c r="GA70" i="6"/>
  <c r="GB70" i="6"/>
  <c r="GC70" i="6"/>
  <c r="GD70" i="6"/>
  <c r="GE70" i="6"/>
  <c r="GF70" i="6"/>
  <c r="GG70" i="6"/>
  <c r="GH70" i="6"/>
  <c r="GI70" i="6"/>
  <c r="GJ70" i="6"/>
  <c r="GK70" i="6"/>
  <c r="GL70" i="6"/>
  <c r="GM70" i="6"/>
  <c r="GN70" i="6"/>
  <c r="GO70" i="6"/>
  <c r="GP70" i="6"/>
  <c r="FW71" i="6"/>
  <c r="FX71" i="6"/>
  <c r="FY71" i="6"/>
  <c r="FZ71" i="6"/>
  <c r="GA71" i="6"/>
  <c r="GB71" i="6"/>
  <c r="GC71" i="6"/>
  <c r="GD71" i="6"/>
  <c r="GE71" i="6"/>
  <c r="GF71" i="6"/>
  <c r="GG71" i="6"/>
  <c r="GH71" i="6"/>
  <c r="GI71" i="6"/>
  <c r="GJ71" i="6"/>
  <c r="GK71" i="6"/>
  <c r="GL71" i="6"/>
  <c r="GM71" i="6"/>
  <c r="GN71" i="6"/>
  <c r="GO71" i="6"/>
  <c r="GP71" i="6"/>
  <c r="FW72" i="6"/>
  <c r="FX72" i="6"/>
  <c r="FY72" i="6"/>
  <c r="FZ72" i="6"/>
  <c r="GA72" i="6"/>
  <c r="GB72" i="6"/>
  <c r="GC72" i="6"/>
  <c r="GD72" i="6"/>
  <c r="GE72" i="6"/>
  <c r="GF72" i="6"/>
  <c r="GG72" i="6"/>
  <c r="GH72" i="6"/>
  <c r="GI72" i="6"/>
  <c r="GJ72" i="6"/>
  <c r="GK72" i="6"/>
  <c r="GL72" i="6"/>
  <c r="GM72" i="6"/>
  <c r="GN72" i="6"/>
  <c r="GO72" i="6"/>
  <c r="GP72" i="6"/>
  <c r="FW73" i="6"/>
  <c r="FX73" i="6"/>
  <c r="FY73" i="6"/>
  <c r="FZ73" i="6"/>
  <c r="GA73" i="6"/>
  <c r="GB73" i="6"/>
  <c r="GC73" i="6"/>
  <c r="GD73" i="6"/>
  <c r="GE73" i="6"/>
  <c r="GF73" i="6"/>
  <c r="GG73" i="6"/>
  <c r="GH73" i="6"/>
  <c r="GI73" i="6"/>
  <c r="GJ73" i="6"/>
  <c r="GK73" i="6"/>
  <c r="GL73" i="6"/>
  <c r="GM73" i="6"/>
  <c r="GN73" i="6"/>
  <c r="GO73" i="6"/>
  <c r="GP73" i="6"/>
  <c r="FW74" i="6"/>
  <c r="FX74" i="6"/>
  <c r="FY74" i="6"/>
  <c r="FZ74" i="6"/>
  <c r="GA74" i="6"/>
  <c r="GB74" i="6"/>
  <c r="GC74" i="6"/>
  <c r="GD74" i="6"/>
  <c r="GE74" i="6"/>
  <c r="GF74" i="6"/>
  <c r="GG74" i="6"/>
  <c r="GH74" i="6"/>
  <c r="GI74" i="6"/>
  <c r="GJ74" i="6"/>
  <c r="GK74" i="6"/>
  <c r="GL74" i="6"/>
  <c r="GM74" i="6"/>
  <c r="GN74" i="6"/>
  <c r="GO74" i="6"/>
  <c r="GP74" i="6"/>
  <c r="FW75" i="6"/>
  <c r="FX75" i="6"/>
  <c r="FY75" i="6"/>
  <c r="FZ75" i="6"/>
  <c r="GA75" i="6"/>
  <c r="GB75" i="6"/>
  <c r="GC75" i="6"/>
  <c r="GD75" i="6"/>
  <c r="GE75" i="6"/>
  <c r="GF75" i="6"/>
  <c r="GG75" i="6"/>
  <c r="GH75" i="6"/>
  <c r="GI75" i="6"/>
  <c r="GJ75" i="6"/>
  <c r="GK75" i="6"/>
  <c r="GL75" i="6"/>
  <c r="GM75" i="6"/>
  <c r="GN75" i="6"/>
  <c r="GO75" i="6"/>
  <c r="GP75" i="6"/>
  <c r="FW76" i="6"/>
  <c r="FX76" i="6"/>
  <c r="FY76" i="6"/>
  <c r="FZ76" i="6"/>
  <c r="GA76" i="6"/>
  <c r="GB76" i="6"/>
  <c r="GC76" i="6"/>
  <c r="GD76" i="6"/>
  <c r="GE76" i="6"/>
  <c r="GF76" i="6"/>
  <c r="GG76" i="6"/>
  <c r="GH76" i="6"/>
  <c r="GI76" i="6"/>
  <c r="GJ76" i="6"/>
  <c r="GK76" i="6"/>
  <c r="GL76" i="6"/>
  <c r="GM76" i="6"/>
  <c r="GN76" i="6"/>
  <c r="GO76" i="6"/>
  <c r="GP76" i="6"/>
  <c r="FW77" i="6"/>
  <c r="FX77" i="6"/>
  <c r="FY77" i="6"/>
  <c r="FZ77" i="6"/>
  <c r="GA77" i="6"/>
  <c r="GB77" i="6"/>
  <c r="GC77" i="6"/>
  <c r="GD77" i="6"/>
  <c r="GE77" i="6"/>
  <c r="GF77" i="6"/>
  <c r="GG77" i="6"/>
  <c r="GH77" i="6"/>
  <c r="GI77" i="6"/>
  <c r="GJ77" i="6"/>
  <c r="GK77" i="6"/>
  <c r="GL77" i="6"/>
  <c r="GM77" i="6"/>
  <c r="GN77" i="6"/>
  <c r="GO77" i="6"/>
  <c r="GP77" i="6"/>
  <c r="FW78" i="6"/>
  <c r="FX78" i="6"/>
  <c r="FY78" i="6"/>
  <c r="FZ78" i="6"/>
  <c r="GA78" i="6"/>
  <c r="GB78" i="6"/>
  <c r="GC78" i="6"/>
  <c r="GD78" i="6"/>
  <c r="GE78" i="6"/>
  <c r="GF78" i="6"/>
  <c r="GG78" i="6"/>
  <c r="GH78" i="6"/>
  <c r="GI78" i="6"/>
  <c r="GJ78" i="6"/>
  <c r="GK78" i="6"/>
  <c r="GL78" i="6"/>
  <c r="GM78" i="6"/>
  <c r="GN78" i="6"/>
  <c r="GO78" i="6"/>
  <c r="GP78" i="6"/>
  <c r="FW79" i="6"/>
  <c r="FX79" i="6"/>
  <c r="FY79" i="6"/>
  <c r="FZ79" i="6"/>
  <c r="GA79" i="6"/>
  <c r="GB79" i="6"/>
  <c r="GC79" i="6"/>
  <c r="GD79" i="6"/>
  <c r="GE79" i="6"/>
  <c r="GF79" i="6"/>
  <c r="GG79" i="6"/>
  <c r="GH79" i="6"/>
  <c r="GI79" i="6"/>
  <c r="GJ79" i="6"/>
  <c r="GK79" i="6"/>
  <c r="GL79" i="6"/>
  <c r="GM79" i="6"/>
  <c r="GN79" i="6"/>
  <c r="GO79" i="6"/>
  <c r="GP79" i="6"/>
  <c r="FW80" i="6"/>
  <c r="FX80" i="6"/>
  <c r="FY80" i="6"/>
  <c r="FZ80" i="6"/>
  <c r="GA80" i="6"/>
  <c r="GB80" i="6"/>
  <c r="GC80" i="6"/>
  <c r="GD80" i="6"/>
  <c r="GE80" i="6"/>
  <c r="GF80" i="6"/>
  <c r="GG80" i="6"/>
  <c r="GH80" i="6"/>
  <c r="GI80" i="6"/>
  <c r="GJ80" i="6"/>
  <c r="GK80" i="6"/>
  <c r="GL80" i="6"/>
  <c r="GM80" i="6"/>
  <c r="GN80" i="6"/>
  <c r="GO80" i="6"/>
  <c r="GP80" i="6"/>
  <c r="FW81" i="6"/>
  <c r="FX81" i="6"/>
  <c r="FY81" i="6"/>
  <c r="FZ81" i="6"/>
  <c r="GA81" i="6"/>
  <c r="GB81" i="6"/>
  <c r="GC81" i="6"/>
  <c r="GD81" i="6"/>
  <c r="GE81" i="6"/>
  <c r="GF81" i="6"/>
  <c r="GG81" i="6"/>
  <c r="GH81" i="6"/>
  <c r="GI81" i="6"/>
  <c r="GJ81" i="6"/>
  <c r="GK81" i="6"/>
  <c r="GL81" i="6"/>
  <c r="GM81" i="6"/>
  <c r="GN81" i="6"/>
  <c r="GO81" i="6"/>
  <c r="GP81" i="6"/>
  <c r="FW82" i="6"/>
  <c r="FX82" i="6"/>
  <c r="FY82" i="6"/>
  <c r="FZ82" i="6"/>
  <c r="GA82" i="6"/>
  <c r="GB82" i="6"/>
  <c r="GC82" i="6"/>
  <c r="GD82" i="6"/>
  <c r="GE82" i="6"/>
  <c r="GF82" i="6"/>
  <c r="GG82" i="6"/>
  <c r="GH82" i="6"/>
  <c r="GI82" i="6"/>
  <c r="GJ82" i="6"/>
  <c r="GK82" i="6"/>
  <c r="GL82" i="6"/>
  <c r="GM82" i="6"/>
  <c r="GN82" i="6"/>
  <c r="GO82" i="6"/>
  <c r="GP82" i="6"/>
  <c r="FW83" i="6"/>
  <c r="FX83" i="6"/>
  <c r="FY83" i="6"/>
  <c r="FZ83" i="6"/>
  <c r="GA83" i="6"/>
  <c r="GB83" i="6"/>
  <c r="GC83" i="6"/>
  <c r="GD83" i="6"/>
  <c r="GE83" i="6"/>
  <c r="GF83" i="6"/>
  <c r="GG83" i="6"/>
  <c r="GH83" i="6"/>
  <c r="GI83" i="6"/>
  <c r="GJ83" i="6"/>
  <c r="GK83" i="6"/>
  <c r="GL83" i="6"/>
  <c r="GM83" i="6"/>
  <c r="GN83" i="6"/>
  <c r="GO83" i="6"/>
  <c r="GP83" i="6"/>
  <c r="FW84" i="6"/>
  <c r="FX84" i="6"/>
  <c r="FY84" i="6"/>
  <c r="FZ84" i="6"/>
  <c r="GA84" i="6"/>
  <c r="GB84" i="6"/>
  <c r="GC84" i="6"/>
  <c r="GD84" i="6"/>
  <c r="GE84" i="6"/>
  <c r="GF84" i="6"/>
  <c r="GG84" i="6"/>
  <c r="GH84" i="6"/>
  <c r="GI84" i="6"/>
  <c r="GJ84" i="6"/>
  <c r="GK84" i="6"/>
  <c r="GL84" i="6"/>
  <c r="GM84" i="6"/>
  <c r="GN84" i="6"/>
  <c r="GO84" i="6"/>
  <c r="GP84" i="6"/>
  <c r="FW85" i="6"/>
  <c r="FX85" i="6"/>
  <c r="FY85" i="6"/>
  <c r="FZ85" i="6"/>
  <c r="GA85" i="6"/>
  <c r="GB85" i="6"/>
  <c r="GC85" i="6"/>
  <c r="GD85" i="6"/>
  <c r="GE85" i="6"/>
  <c r="GF85" i="6"/>
  <c r="GG85" i="6"/>
  <c r="GH85" i="6"/>
  <c r="GI85" i="6"/>
  <c r="GJ85" i="6"/>
  <c r="GK85" i="6"/>
  <c r="GL85" i="6"/>
  <c r="GM85" i="6"/>
  <c r="GN85" i="6"/>
  <c r="GO85" i="6"/>
  <c r="GP85" i="6"/>
  <c r="FW86" i="6"/>
  <c r="FX86" i="6"/>
  <c r="FY86" i="6"/>
  <c r="FZ86" i="6"/>
  <c r="GA86" i="6"/>
  <c r="GB86" i="6"/>
  <c r="GC86" i="6"/>
  <c r="GD86" i="6"/>
  <c r="GE86" i="6"/>
  <c r="GF86" i="6"/>
  <c r="GG86" i="6"/>
  <c r="GH86" i="6"/>
  <c r="GI86" i="6"/>
  <c r="GJ86" i="6"/>
  <c r="GK86" i="6"/>
  <c r="GL86" i="6"/>
  <c r="GM86" i="6"/>
  <c r="GN86" i="6"/>
  <c r="GO86" i="6"/>
  <c r="GP86" i="6"/>
  <c r="FW87" i="6"/>
  <c r="FX87" i="6"/>
  <c r="FY87" i="6"/>
  <c r="FZ87" i="6"/>
  <c r="GA87" i="6"/>
  <c r="GB87" i="6"/>
  <c r="GC87" i="6"/>
  <c r="GD87" i="6"/>
  <c r="GE87" i="6"/>
  <c r="GF87" i="6"/>
  <c r="GG87" i="6"/>
  <c r="GH87" i="6"/>
  <c r="GI87" i="6"/>
  <c r="GJ87" i="6"/>
  <c r="GK87" i="6"/>
  <c r="GL87" i="6"/>
  <c r="GM87" i="6"/>
  <c r="GN87" i="6"/>
  <c r="GO87" i="6"/>
  <c r="GP87" i="6"/>
  <c r="FX5" i="6"/>
  <c r="FY5" i="6"/>
  <c r="FZ5" i="6"/>
  <c r="GA5" i="6"/>
  <c r="GB5" i="6"/>
  <c r="GC5" i="6"/>
  <c r="GD5" i="6"/>
  <c r="GE5" i="6"/>
  <c r="GF5" i="6"/>
  <c r="GG5" i="6"/>
  <c r="GH5" i="6"/>
  <c r="GI5" i="6"/>
  <c r="GJ5" i="6"/>
  <c r="GK5" i="6"/>
  <c r="GL5" i="6"/>
  <c r="GM5" i="6"/>
  <c r="GN5" i="6"/>
  <c r="GO5" i="6"/>
  <c r="GP5" i="6"/>
  <c r="BB16" i="10" l="1"/>
  <c r="CB14" i="10"/>
  <c r="BZ16" i="10" s="1"/>
  <c r="BX14" i="10"/>
  <c r="BV16" i="10" s="1"/>
  <c r="BT14" i="10"/>
  <c r="BR16" i="10" s="1"/>
  <c r="BP14" i="10"/>
  <c r="BN16" i="10" s="1"/>
  <c r="BL14" i="10"/>
  <c r="BJ16" i="10" s="1"/>
  <c r="BH14" i="10"/>
  <c r="BF16" i="10" s="1"/>
  <c r="BD14" i="10"/>
  <c r="AZ14" i="10"/>
  <c r="AX16" i="10" s="1"/>
  <c r="AV14" i="10"/>
  <c r="AT16" i="10" s="1"/>
  <c r="AR14" i="10"/>
  <c r="AN14" i="10"/>
  <c r="AL16" i="10" s="1"/>
  <c r="AJ14" i="10"/>
  <c r="AH16" i="10" s="1"/>
  <c r="AF14" i="10"/>
  <c r="AB14" i="10"/>
  <c r="Z16" i="10" s="1"/>
  <c r="X14" i="10"/>
  <c r="V16" i="10" s="1"/>
  <c r="P14" i="10"/>
  <c r="N16" i="10" s="1"/>
  <c r="L14" i="10"/>
  <c r="J16" i="10" s="1"/>
  <c r="H14" i="10"/>
  <c r="F16" i="10" s="1"/>
  <c r="D14" i="10"/>
  <c r="B16" i="10" s="1"/>
  <c r="T12" i="10"/>
  <c r="T14" i="10" s="1"/>
  <c r="R16" i="10" s="1"/>
  <c r="FW5" i="6" l="1"/>
  <c r="FT88" i="6"/>
  <c r="FS88" i="6"/>
  <c r="FR88" i="6"/>
  <c r="FQ88" i="6"/>
  <c r="FP88" i="6"/>
  <c r="FO88" i="6"/>
  <c r="FN88" i="6"/>
  <c r="FM88" i="6"/>
  <c r="FL88" i="6"/>
  <c r="FK88" i="6"/>
  <c r="FJ88" i="6"/>
  <c r="FI88" i="6"/>
  <c r="FH88" i="6"/>
  <c r="FG88" i="6"/>
  <c r="FF88" i="6"/>
  <c r="FE88" i="6"/>
  <c r="FD88" i="6"/>
  <c r="FC88" i="6"/>
  <c r="FB88" i="6"/>
  <c r="FA88" i="6"/>
  <c r="GL88" i="6" l="1"/>
  <c r="GQ75" i="6" a="1"/>
  <c r="GQ75" i="6" s="1"/>
  <c r="HT75" i="6" s="1"/>
  <c r="F74" i="8" s="1"/>
  <c r="GQ59" i="6" a="1"/>
  <c r="GQ59" i="6" s="1"/>
  <c r="HT59" i="6" s="1"/>
  <c r="F58" i="8" s="1"/>
  <c r="GQ43" i="6" a="1"/>
  <c r="GQ43" i="6" s="1"/>
  <c r="HT43" i="6" s="1"/>
  <c r="F42" i="8" s="1"/>
  <c r="GQ27" i="6" a="1"/>
  <c r="GQ27" i="6" s="1"/>
  <c r="HT27" i="6" s="1"/>
  <c r="F26" i="8" s="1"/>
  <c r="GQ11" i="6" a="1"/>
  <c r="GQ11" i="6" s="1"/>
  <c r="HT11" i="6" s="1"/>
  <c r="F10" i="8" s="1"/>
  <c r="FY88" i="6"/>
  <c r="GQ85" i="6" a="1"/>
  <c r="GQ85" i="6" s="1"/>
  <c r="HT85" i="6" s="1"/>
  <c r="F84" i="8" s="1"/>
  <c r="GQ81" i="6" a="1"/>
  <c r="GQ81" i="6" s="1"/>
  <c r="HT81" i="6" s="1"/>
  <c r="F80" i="8" s="1"/>
  <c r="GQ77" i="6" a="1"/>
  <c r="GQ77" i="6" s="1"/>
  <c r="HT77" i="6" s="1"/>
  <c r="F76" i="8" s="1"/>
  <c r="GQ73" i="6" a="1"/>
  <c r="GQ73" i="6" s="1"/>
  <c r="HT73" i="6" s="1"/>
  <c r="F72" i="8" s="1"/>
  <c r="GQ69" i="6" a="1"/>
  <c r="GQ69" i="6" s="1"/>
  <c r="HT69" i="6" s="1"/>
  <c r="F68" i="8" s="1"/>
  <c r="GQ61" i="6" a="1"/>
  <c r="GQ61" i="6" s="1"/>
  <c r="HT61" i="6" s="1"/>
  <c r="F60" i="8" s="1"/>
  <c r="GQ57" i="6" a="1"/>
  <c r="GQ57" i="6" s="1"/>
  <c r="HT57" i="6" s="1"/>
  <c r="F56" i="8" s="1"/>
  <c r="GQ53" i="6" a="1"/>
  <c r="GQ53" i="6" s="1"/>
  <c r="HT53" i="6" s="1"/>
  <c r="F52" i="8" s="1"/>
  <c r="GQ49" i="6" a="1"/>
  <c r="GQ49" i="6" s="1"/>
  <c r="HT49" i="6" s="1"/>
  <c r="F48" i="8" s="1"/>
  <c r="GQ45" i="6" a="1"/>
  <c r="GQ45" i="6" s="1"/>
  <c r="HT45" i="6" s="1"/>
  <c r="F44" i="8" s="1"/>
  <c r="GQ41" i="6" a="1"/>
  <c r="GQ41" i="6" s="1"/>
  <c r="HT41" i="6" s="1"/>
  <c r="F40" i="8" s="1"/>
  <c r="GQ37" i="6" a="1"/>
  <c r="GQ37" i="6" s="1"/>
  <c r="HT37" i="6" s="1"/>
  <c r="F36" i="8" s="1"/>
  <c r="GQ33" i="6" a="1"/>
  <c r="GQ33" i="6" s="1"/>
  <c r="HT33" i="6" s="1"/>
  <c r="F32" i="8" s="1"/>
  <c r="GQ29" i="6" a="1"/>
  <c r="GQ29" i="6" s="1"/>
  <c r="HT29" i="6" s="1"/>
  <c r="F28" i="8" s="1"/>
  <c r="GQ25" i="6" a="1"/>
  <c r="GQ25" i="6" s="1"/>
  <c r="HT25" i="6" s="1"/>
  <c r="F24" i="8" s="1"/>
  <c r="GQ21" i="6" a="1"/>
  <c r="GQ21" i="6" s="1"/>
  <c r="HT21" i="6" s="1"/>
  <c r="F20" i="8" s="1"/>
  <c r="GQ17" i="6" a="1"/>
  <c r="GQ17" i="6" s="1"/>
  <c r="HT17" i="6" s="1"/>
  <c r="F16" i="8" s="1"/>
  <c r="GQ13" i="6" a="1"/>
  <c r="GQ13" i="6" s="1"/>
  <c r="HT13" i="6" s="1"/>
  <c r="F12" i="8" s="1"/>
  <c r="GQ9" i="6" a="1"/>
  <c r="GQ9" i="6" s="1"/>
  <c r="HT9" i="6" s="1"/>
  <c r="F8" i="8" s="1"/>
  <c r="GN88" i="6"/>
  <c r="GF88" i="6"/>
  <c r="GQ35" i="6" a="1"/>
  <c r="GQ35" i="6" s="1"/>
  <c r="HT35" i="6" s="1"/>
  <c r="F34" i="8" s="1"/>
  <c r="GJ88" i="6"/>
  <c r="GB88" i="6"/>
  <c r="GQ86" i="6" a="1"/>
  <c r="GQ86" i="6" s="1"/>
  <c r="HT86" i="6" s="1"/>
  <c r="F85" i="8" s="1"/>
  <c r="GQ78" i="6" a="1"/>
  <c r="GQ78" i="6" s="1"/>
  <c r="HT78" i="6" s="1"/>
  <c r="F77" i="8" s="1"/>
  <c r="GQ74" i="6" a="1"/>
  <c r="GQ74" i="6" s="1"/>
  <c r="HT74" i="6" s="1"/>
  <c r="F73" i="8" s="1"/>
  <c r="GQ58" i="6" a="1"/>
  <c r="GQ58" i="6" s="1"/>
  <c r="HT58" i="6" s="1"/>
  <c r="F57" i="8" s="1"/>
  <c r="GQ46" i="6" a="1"/>
  <c r="GQ46" i="6" s="1"/>
  <c r="HT46" i="6" s="1"/>
  <c r="F45" i="8" s="1"/>
  <c r="GQ42" i="6" a="1"/>
  <c r="GQ42" i="6" s="1"/>
  <c r="HT42" i="6" s="1"/>
  <c r="F41" i="8" s="1"/>
  <c r="GQ38" i="6" a="1"/>
  <c r="GQ38" i="6" s="1"/>
  <c r="HT38" i="6" s="1"/>
  <c r="F37" i="8" s="1"/>
  <c r="GQ30" i="6" a="1"/>
  <c r="GQ30" i="6" s="1"/>
  <c r="HT30" i="6" s="1"/>
  <c r="F29" i="8" s="1"/>
  <c r="GQ26" i="6" a="1"/>
  <c r="GQ26" i="6" s="1"/>
  <c r="HT26" i="6" s="1"/>
  <c r="F25" i="8" s="1"/>
  <c r="GQ22" i="6" a="1"/>
  <c r="GQ22" i="6" s="1"/>
  <c r="HT22" i="6" s="1"/>
  <c r="F21" i="8" s="1"/>
  <c r="GQ18" i="6" a="1"/>
  <c r="GQ18" i="6" s="1"/>
  <c r="HT18" i="6" s="1"/>
  <c r="F17" i="8" s="1"/>
  <c r="GQ14" i="6" a="1"/>
  <c r="GQ14" i="6" s="1"/>
  <c r="HT14" i="6" s="1"/>
  <c r="F13" i="8" s="1"/>
  <c r="GQ10" i="6" a="1"/>
  <c r="GQ10" i="6" s="1"/>
  <c r="HT10" i="6" s="1"/>
  <c r="F9" i="8" s="1"/>
  <c r="GQ6" i="6" a="1"/>
  <c r="GQ6" i="6" s="1"/>
  <c r="HT6" i="6" s="1"/>
  <c r="F5" i="8" s="1"/>
  <c r="GD88" i="6"/>
  <c r="GQ87" i="6" a="1"/>
  <c r="GQ87" i="6" s="1"/>
  <c r="HT87" i="6" s="1"/>
  <c r="F86" i="8" s="1"/>
  <c r="GQ55" i="6" a="1"/>
  <c r="GQ55" i="6" s="1"/>
  <c r="HT55" i="6" s="1"/>
  <c r="F54" i="8" s="1"/>
  <c r="GQ7" i="6" a="1"/>
  <c r="GQ7" i="6" s="1"/>
  <c r="HT7" i="6" s="1"/>
  <c r="F6" i="8" s="1"/>
  <c r="GM88" i="6"/>
  <c r="GE88" i="6"/>
  <c r="GQ80" i="6" a="1"/>
  <c r="GQ80" i="6" s="1"/>
  <c r="HT80" i="6" s="1"/>
  <c r="F79" i="8" s="1"/>
  <c r="GQ76" i="6" a="1"/>
  <c r="GQ76" i="6" s="1"/>
  <c r="HT76" i="6" s="1"/>
  <c r="F75" i="8" s="1"/>
  <c r="GQ72" i="6" a="1"/>
  <c r="GQ72" i="6" s="1"/>
  <c r="HT72" i="6" s="1"/>
  <c r="F71" i="8" s="1"/>
  <c r="GQ68" i="6" a="1"/>
  <c r="GQ68" i="6" s="1"/>
  <c r="HT68" i="6" s="1"/>
  <c r="F67" i="8" s="1"/>
  <c r="GQ64" i="6" a="1"/>
  <c r="GQ64" i="6" s="1"/>
  <c r="HT64" i="6" s="1"/>
  <c r="F63" i="8" s="1"/>
  <c r="GQ60" i="6" a="1"/>
  <c r="GQ60" i="6" s="1"/>
  <c r="HT60" i="6" s="1"/>
  <c r="F59" i="8" s="1"/>
  <c r="GQ56" i="6" a="1"/>
  <c r="GQ56" i="6" s="1"/>
  <c r="HT56" i="6" s="1"/>
  <c r="F55" i="8" s="1"/>
  <c r="GQ52" i="6" a="1"/>
  <c r="GQ52" i="6" s="1"/>
  <c r="HT52" i="6" s="1"/>
  <c r="F51" i="8" s="1"/>
  <c r="GQ48" i="6" a="1"/>
  <c r="GQ48" i="6" s="1"/>
  <c r="HT48" i="6" s="1"/>
  <c r="F47" i="8" s="1"/>
  <c r="GQ44" i="6" a="1"/>
  <c r="GQ44" i="6" s="1"/>
  <c r="HT44" i="6" s="1"/>
  <c r="F43" i="8" s="1"/>
  <c r="GQ40" i="6" a="1"/>
  <c r="GQ40" i="6" s="1"/>
  <c r="HT40" i="6" s="1"/>
  <c r="F39" i="8" s="1"/>
  <c r="GQ36" i="6" a="1"/>
  <c r="GQ36" i="6" s="1"/>
  <c r="HT36" i="6" s="1"/>
  <c r="F35" i="8" s="1"/>
  <c r="GQ83" i="6" a="1"/>
  <c r="GQ83" i="6" s="1"/>
  <c r="HT83" i="6" s="1"/>
  <c r="F82" i="8" s="1"/>
  <c r="GQ67" i="6" a="1"/>
  <c r="GQ67" i="6" s="1"/>
  <c r="HT67" i="6" s="1"/>
  <c r="F66" i="8" s="1"/>
  <c r="GQ51" i="6" a="1"/>
  <c r="GQ51" i="6" s="1"/>
  <c r="HT51" i="6" s="1"/>
  <c r="F50" i="8" s="1"/>
  <c r="GQ19" i="6" a="1"/>
  <c r="GQ19" i="6" s="1"/>
  <c r="HT19" i="6" s="1"/>
  <c r="F18" i="8" s="1"/>
  <c r="FX88" i="6"/>
  <c r="GQ82" i="6" a="1"/>
  <c r="GQ82" i="6" s="1"/>
  <c r="HT82" i="6" s="1"/>
  <c r="F81" i="8" s="1"/>
  <c r="GQ70" i="6" a="1"/>
  <c r="GQ70" i="6" s="1"/>
  <c r="HT70" i="6" s="1"/>
  <c r="F69" i="8" s="1"/>
  <c r="GQ66" i="6" a="1"/>
  <c r="GQ66" i="6" s="1"/>
  <c r="HT66" i="6" s="1"/>
  <c r="F65" i="8" s="1"/>
  <c r="GQ62" i="6" a="1"/>
  <c r="GQ62" i="6" s="1"/>
  <c r="HT62" i="6" s="1"/>
  <c r="F61" i="8" s="1"/>
  <c r="GQ54" i="6" a="1"/>
  <c r="GQ54" i="6" s="1"/>
  <c r="HT54" i="6" s="1"/>
  <c r="F53" i="8" s="1"/>
  <c r="GQ50" i="6" a="1"/>
  <c r="GQ50" i="6" s="1"/>
  <c r="HT50" i="6" s="1"/>
  <c r="F49" i="8" s="1"/>
  <c r="GQ34" i="6" a="1"/>
  <c r="GQ34" i="6" s="1"/>
  <c r="HT34" i="6" s="1"/>
  <c r="F33" i="8" s="1"/>
  <c r="GK88" i="6"/>
  <c r="GC88" i="6"/>
  <c r="GQ71" i="6" a="1"/>
  <c r="GQ71" i="6" s="1"/>
  <c r="HT71" i="6" s="1"/>
  <c r="F70" i="8" s="1"/>
  <c r="GQ39" i="6" a="1"/>
  <c r="GQ39" i="6" s="1"/>
  <c r="HT39" i="6" s="1"/>
  <c r="F38" i="8" s="1"/>
  <c r="GQ23" i="6" a="1"/>
  <c r="GQ23" i="6" s="1"/>
  <c r="HT23" i="6" s="1"/>
  <c r="F22" i="8" s="1"/>
  <c r="GI88" i="6"/>
  <c r="GA88" i="6"/>
  <c r="GQ84" i="6" a="1"/>
  <c r="GQ84" i="6" s="1"/>
  <c r="HT84" i="6" s="1"/>
  <c r="F83" i="8" s="1"/>
  <c r="GQ79" i="6" a="1"/>
  <c r="GQ79" i="6" s="1"/>
  <c r="HT79" i="6" s="1"/>
  <c r="F78" i="8" s="1"/>
  <c r="GQ63" i="6" a="1"/>
  <c r="GQ63" i="6" s="1"/>
  <c r="HT63" i="6" s="1"/>
  <c r="F62" i="8" s="1"/>
  <c r="GQ47" i="6" a="1"/>
  <c r="GQ47" i="6" s="1"/>
  <c r="HT47" i="6" s="1"/>
  <c r="F46" i="8" s="1"/>
  <c r="GQ31" i="6" a="1"/>
  <c r="GQ31" i="6" s="1"/>
  <c r="HT31" i="6" s="1"/>
  <c r="F30" i="8" s="1"/>
  <c r="GQ15" i="6" a="1"/>
  <c r="GQ15" i="6" s="1"/>
  <c r="HT15" i="6" s="1"/>
  <c r="F14" i="8" s="1"/>
  <c r="GQ32" i="6" a="1"/>
  <c r="GQ32" i="6" s="1"/>
  <c r="HT32" i="6" s="1"/>
  <c r="F31" i="8" s="1"/>
  <c r="GQ28" i="6" a="1"/>
  <c r="GQ28" i="6" s="1"/>
  <c r="HT28" i="6" s="1"/>
  <c r="F27" i="8" s="1"/>
  <c r="GQ24" i="6" a="1"/>
  <c r="GQ24" i="6" s="1"/>
  <c r="HT24" i="6" s="1"/>
  <c r="F23" i="8" s="1"/>
  <c r="GQ20" i="6" a="1"/>
  <c r="GQ20" i="6" s="1"/>
  <c r="HT20" i="6" s="1"/>
  <c r="F19" i="8" s="1"/>
  <c r="GQ16" i="6" a="1"/>
  <c r="GQ16" i="6" s="1"/>
  <c r="HT16" i="6" s="1"/>
  <c r="F15" i="8" s="1"/>
  <c r="GQ12" i="6" a="1"/>
  <c r="GQ12" i="6" s="1"/>
  <c r="HT12" i="6" s="1"/>
  <c r="F11" i="8" s="1"/>
  <c r="GQ8" i="6" a="1"/>
  <c r="GQ8" i="6" s="1"/>
  <c r="HT8" i="6" s="1"/>
  <c r="F7" i="8" s="1"/>
  <c r="GP88" i="6"/>
  <c r="GH88" i="6"/>
  <c r="FZ88" i="6"/>
  <c r="GQ65" i="6" a="1"/>
  <c r="GQ65" i="6" s="1"/>
  <c r="HT65" i="6" s="1"/>
  <c r="F64" i="8" s="1"/>
  <c r="GO88" i="6"/>
  <c r="GG88" i="6"/>
  <c r="FW88" i="6"/>
  <c r="GQ5" i="6" a="1"/>
  <c r="GQ5" i="6" s="1"/>
  <c r="HT5" i="6" s="1"/>
  <c r="F4" i="8" s="1"/>
  <c r="F87" i="8" l="1"/>
  <c r="H87" i="8" s="1"/>
  <c r="HN5" i="6"/>
  <c r="IM5" i="6" s="1"/>
  <c r="HD5" i="6"/>
  <c r="IC5" i="6" s="1"/>
  <c r="HC5" i="6"/>
  <c r="IB5" i="6" s="1"/>
  <c r="HF5" i="6"/>
  <c r="IE5" i="6" s="1"/>
  <c r="GZ5" i="6"/>
  <c r="HY5" i="6" s="1"/>
  <c r="HO5" i="6"/>
  <c r="IN5" i="6" s="1"/>
  <c r="GY5" i="6"/>
  <c r="HX5" i="6" s="1"/>
  <c r="HA5" i="6"/>
  <c r="HZ5" i="6" s="1"/>
  <c r="GX5" i="6"/>
  <c r="HW5" i="6" s="1"/>
  <c r="HK5" i="6"/>
  <c r="IJ5" i="6" s="1"/>
  <c r="HM5" i="6"/>
  <c r="IL5" i="6" s="1"/>
  <c r="HG5" i="6"/>
  <c r="IF5" i="6" s="1"/>
  <c r="HJ5" i="6"/>
  <c r="II5" i="6" s="1"/>
  <c r="HI5" i="6"/>
  <c r="IH5" i="6" s="1"/>
  <c r="HL5" i="6"/>
  <c r="IK5" i="6" s="1"/>
  <c r="HB5" i="6"/>
  <c r="IA5" i="6" s="1"/>
  <c r="HE5" i="6"/>
  <c r="ID5" i="6" s="1"/>
  <c r="HH5" i="6"/>
  <c r="IG5" i="6" s="1"/>
  <c r="GW5" i="6"/>
  <c r="HV5" i="6" s="1"/>
  <c r="HA8" i="6"/>
  <c r="HZ8" i="6" s="1"/>
  <c r="HO8" i="6"/>
  <c r="IN8" i="6" s="1"/>
  <c r="GY8" i="6"/>
  <c r="HX8" i="6" s="1"/>
  <c r="HN8" i="6"/>
  <c r="IM8" i="6" s="1"/>
  <c r="GX8" i="6"/>
  <c r="HW8" i="6" s="1"/>
  <c r="HL8" i="6"/>
  <c r="IK8" i="6" s="1"/>
  <c r="GV8" i="6"/>
  <c r="HU8" i="6" s="1"/>
  <c r="HM8" i="6"/>
  <c r="IL8" i="6" s="1"/>
  <c r="GW8" i="6"/>
  <c r="HV8" i="6" s="1"/>
  <c r="HK8" i="6"/>
  <c r="IJ8" i="6" s="1"/>
  <c r="HI8" i="6"/>
  <c r="IH8" i="6" s="1"/>
  <c r="HG8" i="6"/>
  <c r="IF8" i="6" s="1"/>
  <c r="HF8" i="6"/>
  <c r="IE8" i="6" s="1"/>
  <c r="HD8" i="6"/>
  <c r="IC8" i="6" s="1"/>
  <c r="HE8" i="6"/>
  <c r="ID8" i="6" s="1"/>
  <c r="HC8" i="6"/>
  <c r="IB8" i="6" s="1"/>
  <c r="HB8" i="6"/>
  <c r="IA8" i="6" s="1"/>
  <c r="GZ8" i="6"/>
  <c r="HY8" i="6" s="1"/>
  <c r="HJ8" i="6"/>
  <c r="II8" i="6" s="1"/>
  <c r="HH8" i="6"/>
  <c r="IG8" i="6" s="1"/>
  <c r="HE31" i="6"/>
  <c r="ID31" i="6" s="1"/>
  <c r="HC31" i="6"/>
  <c r="IB31" i="6" s="1"/>
  <c r="HL31" i="6"/>
  <c r="IK31" i="6" s="1"/>
  <c r="GV31" i="6"/>
  <c r="HU31" i="6" s="1"/>
  <c r="HB31" i="6"/>
  <c r="IA31" i="6" s="1"/>
  <c r="HA31" i="6"/>
  <c r="HZ31" i="6" s="1"/>
  <c r="HO31" i="6"/>
  <c r="IN31" i="6" s="1"/>
  <c r="GY31" i="6"/>
  <c r="HX31" i="6" s="1"/>
  <c r="GX31" i="6"/>
  <c r="HW31" i="6" s="1"/>
  <c r="HM31" i="6"/>
  <c r="IL31" i="6" s="1"/>
  <c r="GW31" i="6"/>
  <c r="HV31" i="6" s="1"/>
  <c r="HK31" i="6"/>
  <c r="IJ31" i="6" s="1"/>
  <c r="HD31" i="6"/>
  <c r="IC31" i="6" s="1"/>
  <c r="HJ31" i="6"/>
  <c r="II31" i="6" s="1"/>
  <c r="HI31" i="6"/>
  <c r="IH31" i="6" s="1"/>
  <c r="HG31" i="6"/>
  <c r="IF31" i="6" s="1"/>
  <c r="GZ31" i="6"/>
  <c r="HY31" i="6" s="1"/>
  <c r="HF31" i="6"/>
  <c r="IE31" i="6" s="1"/>
  <c r="HH31" i="6"/>
  <c r="IG31" i="6" s="1"/>
  <c r="HN31" i="6"/>
  <c r="IM31" i="6" s="1"/>
  <c r="GW84" i="6"/>
  <c r="HV84" i="6" s="1"/>
  <c r="HC84" i="6"/>
  <c r="IB84" i="6" s="1"/>
  <c r="HB84" i="6"/>
  <c r="IA84" i="6" s="1"/>
  <c r="HO84" i="6"/>
  <c r="IN84" i="6" s="1"/>
  <c r="GY84" i="6"/>
  <c r="HX84" i="6" s="1"/>
  <c r="HN84" i="6"/>
  <c r="IM84" i="6" s="1"/>
  <c r="GX84" i="6"/>
  <c r="HW84" i="6" s="1"/>
  <c r="HI84" i="6"/>
  <c r="IH84" i="6" s="1"/>
  <c r="GZ84" i="6"/>
  <c r="HY84" i="6" s="1"/>
  <c r="HM84" i="6"/>
  <c r="IL84" i="6" s="1"/>
  <c r="HK84" i="6"/>
  <c r="IJ84" i="6" s="1"/>
  <c r="HH84" i="6"/>
  <c r="IG84" i="6" s="1"/>
  <c r="HE84" i="6"/>
  <c r="ID84" i="6" s="1"/>
  <c r="HG84" i="6"/>
  <c r="IF84" i="6" s="1"/>
  <c r="HA84" i="6"/>
  <c r="HZ84" i="6" s="1"/>
  <c r="HD84" i="6"/>
  <c r="IC84" i="6" s="1"/>
  <c r="HJ84" i="6"/>
  <c r="II84" i="6" s="1"/>
  <c r="GV84" i="6"/>
  <c r="HU84" i="6" s="1"/>
  <c r="HF84" i="6"/>
  <c r="IE84" i="6" s="1"/>
  <c r="HL84" i="6"/>
  <c r="IK84" i="6" s="1"/>
  <c r="HE39" i="6"/>
  <c r="ID39" i="6" s="1"/>
  <c r="HC39" i="6"/>
  <c r="IB39" i="6" s="1"/>
  <c r="HL39" i="6"/>
  <c r="IK39" i="6" s="1"/>
  <c r="GV39" i="6"/>
  <c r="HU39" i="6" s="1"/>
  <c r="HB39" i="6"/>
  <c r="IA39" i="6" s="1"/>
  <c r="HA39" i="6"/>
  <c r="HZ39" i="6" s="1"/>
  <c r="HO39" i="6"/>
  <c r="IN39" i="6" s="1"/>
  <c r="GY39" i="6"/>
  <c r="HX39" i="6" s="1"/>
  <c r="HH39" i="6"/>
  <c r="IG39" i="6" s="1"/>
  <c r="HN39" i="6"/>
  <c r="IM39" i="6" s="1"/>
  <c r="HM39" i="6"/>
  <c r="IL39" i="6" s="1"/>
  <c r="GW39" i="6"/>
  <c r="HV39" i="6" s="1"/>
  <c r="HK39" i="6"/>
  <c r="IJ39" i="6" s="1"/>
  <c r="HD39" i="6"/>
  <c r="IC39" i="6" s="1"/>
  <c r="HJ39" i="6"/>
  <c r="II39" i="6" s="1"/>
  <c r="HI39" i="6"/>
  <c r="IH39" i="6" s="1"/>
  <c r="HG39" i="6"/>
  <c r="IF39" i="6" s="1"/>
  <c r="GZ39" i="6"/>
  <c r="HY39" i="6" s="1"/>
  <c r="HF39" i="6"/>
  <c r="IE39" i="6" s="1"/>
  <c r="GX39" i="6"/>
  <c r="HW39" i="6" s="1"/>
  <c r="HI34" i="6"/>
  <c r="IH34" i="6" s="1"/>
  <c r="HG34" i="6"/>
  <c r="IF34" i="6" s="1"/>
  <c r="GZ34" i="6"/>
  <c r="HY34" i="6" s="1"/>
  <c r="HF34" i="6"/>
  <c r="IE34" i="6" s="1"/>
  <c r="HE34" i="6"/>
  <c r="ID34" i="6" s="1"/>
  <c r="HC34" i="6"/>
  <c r="IB34" i="6" s="1"/>
  <c r="GV34" i="6"/>
  <c r="HU34" i="6" s="1"/>
  <c r="HB34" i="6"/>
  <c r="IA34" i="6" s="1"/>
  <c r="HA34" i="6"/>
  <c r="HZ34" i="6" s="1"/>
  <c r="HO34" i="6"/>
  <c r="IN34" i="6" s="1"/>
  <c r="GY34" i="6"/>
  <c r="HX34" i="6" s="1"/>
  <c r="HH34" i="6"/>
  <c r="IG34" i="6" s="1"/>
  <c r="HN34" i="6"/>
  <c r="IM34" i="6" s="1"/>
  <c r="GX34" i="6"/>
  <c r="HW34" i="6" s="1"/>
  <c r="HM34" i="6"/>
  <c r="IL34" i="6" s="1"/>
  <c r="GW34" i="6"/>
  <c r="HV34" i="6" s="1"/>
  <c r="HK34" i="6"/>
  <c r="IJ34" i="6" s="1"/>
  <c r="HD34" i="6"/>
  <c r="IC34" i="6" s="1"/>
  <c r="HJ34" i="6"/>
  <c r="II34" i="6" s="1"/>
  <c r="HL34" i="6"/>
  <c r="IK34" i="6" s="1"/>
  <c r="HL66" i="6"/>
  <c r="IK66" i="6" s="1"/>
  <c r="GV66" i="6"/>
  <c r="HU66" i="6" s="1"/>
  <c r="HI66" i="6"/>
  <c r="IH66" i="6" s="1"/>
  <c r="HG66" i="6"/>
  <c r="IF66" i="6" s="1"/>
  <c r="HF66" i="6"/>
  <c r="IE66" i="6" s="1"/>
  <c r="HH66" i="6"/>
  <c r="IG66" i="6" s="1"/>
  <c r="HE66" i="6"/>
  <c r="ID66" i="6" s="1"/>
  <c r="HC66" i="6"/>
  <c r="IB66" i="6" s="1"/>
  <c r="HB66" i="6"/>
  <c r="IA66" i="6" s="1"/>
  <c r="HD66" i="6"/>
  <c r="IC66" i="6" s="1"/>
  <c r="HA66" i="6"/>
  <c r="HZ66" i="6" s="1"/>
  <c r="HO66" i="6"/>
  <c r="IN66" i="6" s="1"/>
  <c r="GY66" i="6"/>
  <c r="HX66" i="6" s="1"/>
  <c r="HN66" i="6"/>
  <c r="IM66" i="6" s="1"/>
  <c r="GX66" i="6"/>
  <c r="HW66" i="6" s="1"/>
  <c r="GZ66" i="6"/>
  <c r="HY66" i="6" s="1"/>
  <c r="HM66" i="6"/>
  <c r="IL66" i="6" s="1"/>
  <c r="GW66" i="6"/>
  <c r="HV66" i="6" s="1"/>
  <c r="HK66" i="6"/>
  <c r="IJ66" i="6" s="1"/>
  <c r="HJ66" i="6"/>
  <c r="II66" i="6" s="1"/>
  <c r="HE19" i="6"/>
  <c r="ID19" i="6" s="1"/>
  <c r="HC19" i="6"/>
  <c r="IB19" i="6" s="1"/>
  <c r="HB19" i="6"/>
  <c r="IA19" i="6" s="1"/>
  <c r="GZ19" i="6"/>
  <c r="HY19" i="6" s="1"/>
  <c r="HA19" i="6"/>
  <c r="HZ19" i="6" s="1"/>
  <c r="HO19" i="6"/>
  <c r="IN19" i="6" s="1"/>
  <c r="GY19" i="6"/>
  <c r="HX19" i="6" s="1"/>
  <c r="HN19" i="6"/>
  <c r="IM19" i="6" s="1"/>
  <c r="HM19" i="6"/>
  <c r="IL19" i="6" s="1"/>
  <c r="GW19" i="6"/>
  <c r="HV19" i="6" s="1"/>
  <c r="HK19" i="6"/>
  <c r="IJ19" i="6" s="1"/>
  <c r="HJ19" i="6"/>
  <c r="II19" i="6" s="1"/>
  <c r="HH19" i="6"/>
  <c r="IG19" i="6" s="1"/>
  <c r="HI19" i="6"/>
  <c r="IH19" i="6" s="1"/>
  <c r="HG19" i="6"/>
  <c r="IF19" i="6" s="1"/>
  <c r="HF19" i="6"/>
  <c r="IE19" i="6" s="1"/>
  <c r="HD19" i="6"/>
  <c r="IC19" i="6" s="1"/>
  <c r="GX19" i="6"/>
  <c r="HW19" i="6" s="1"/>
  <c r="HL19" i="6"/>
  <c r="IK19" i="6" s="1"/>
  <c r="GV19" i="6"/>
  <c r="HU19" i="6" s="1"/>
  <c r="HA36" i="6"/>
  <c r="HZ36" i="6" s="1"/>
  <c r="HO36" i="6"/>
  <c r="IN36" i="6" s="1"/>
  <c r="GY36" i="6"/>
  <c r="HX36" i="6" s="1"/>
  <c r="HH36" i="6"/>
  <c r="IG36" i="6" s="1"/>
  <c r="HN36" i="6"/>
  <c r="IM36" i="6" s="1"/>
  <c r="GX36" i="6"/>
  <c r="HW36" i="6" s="1"/>
  <c r="HM36" i="6"/>
  <c r="IL36" i="6" s="1"/>
  <c r="GW36" i="6"/>
  <c r="HV36" i="6" s="1"/>
  <c r="HK36" i="6"/>
  <c r="IJ36" i="6" s="1"/>
  <c r="HJ36" i="6"/>
  <c r="II36" i="6" s="1"/>
  <c r="HI36" i="6"/>
  <c r="IH36" i="6" s="1"/>
  <c r="HG36" i="6"/>
  <c r="IF36" i="6" s="1"/>
  <c r="GZ36" i="6"/>
  <c r="HY36" i="6" s="1"/>
  <c r="HF36" i="6"/>
  <c r="IE36" i="6" s="1"/>
  <c r="HE36" i="6"/>
  <c r="ID36" i="6" s="1"/>
  <c r="HC36" i="6"/>
  <c r="IB36" i="6" s="1"/>
  <c r="HL36" i="6"/>
  <c r="IK36" i="6" s="1"/>
  <c r="GV36" i="6"/>
  <c r="HU36" i="6" s="1"/>
  <c r="HB36" i="6"/>
  <c r="IA36" i="6" s="1"/>
  <c r="HD36" i="6"/>
  <c r="IC36" i="6" s="1"/>
  <c r="HA52" i="6"/>
  <c r="HZ52" i="6" s="1"/>
  <c r="HO52" i="6"/>
  <c r="IN52" i="6" s="1"/>
  <c r="GY52" i="6"/>
  <c r="HX52" i="6" s="1"/>
  <c r="HH52" i="6"/>
  <c r="IG52" i="6" s="1"/>
  <c r="HN52" i="6"/>
  <c r="IM52" i="6" s="1"/>
  <c r="GX52" i="6"/>
  <c r="HW52" i="6" s="1"/>
  <c r="HM52" i="6"/>
  <c r="IL52" i="6" s="1"/>
  <c r="GW52" i="6"/>
  <c r="HV52" i="6" s="1"/>
  <c r="HK52" i="6"/>
  <c r="IJ52" i="6" s="1"/>
  <c r="HD52" i="6"/>
  <c r="IC52" i="6" s="1"/>
  <c r="HI52" i="6"/>
  <c r="IH52" i="6" s="1"/>
  <c r="HG52" i="6"/>
  <c r="IF52" i="6" s="1"/>
  <c r="GZ52" i="6"/>
  <c r="HY52" i="6" s="1"/>
  <c r="HF52" i="6"/>
  <c r="IE52" i="6" s="1"/>
  <c r="HE52" i="6"/>
  <c r="ID52" i="6" s="1"/>
  <c r="HC52" i="6"/>
  <c r="IB52" i="6" s="1"/>
  <c r="HL52" i="6"/>
  <c r="IK52" i="6" s="1"/>
  <c r="GV52" i="6"/>
  <c r="HU52" i="6" s="1"/>
  <c r="HB52" i="6"/>
  <c r="IA52" i="6" s="1"/>
  <c r="HJ52" i="6"/>
  <c r="II52" i="6" s="1"/>
  <c r="HD68" i="6"/>
  <c r="IC68" i="6" s="1"/>
  <c r="HA68" i="6"/>
  <c r="HZ68" i="6" s="1"/>
  <c r="HO68" i="6"/>
  <c r="IN68" i="6" s="1"/>
  <c r="GY68" i="6"/>
  <c r="HX68" i="6" s="1"/>
  <c r="HN68" i="6"/>
  <c r="IM68" i="6" s="1"/>
  <c r="GX68" i="6"/>
  <c r="HW68" i="6" s="1"/>
  <c r="GZ68" i="6"/>
  <c r="HY68" i="6" s="1"/>
  <c r="HM68" i="6"/>
  <c r="IL68" i="6" s="1"/>
  <c r="GW68" i="6"/>
  <c r="HV68" i="6" s="1"/>
  <c r="HK68" i="6"/>
  <c r="IJ68" i="6" s="1"/>
  <c r="HL68" i="6"/>
  <c r="IK68" i="6" s="1"/>
  <c r="GV68" i="6"/>
  <c r="HU68" i="6" s="1"/>
  <c r="HI68" i="6"/>
  <c r="IH68" i="6" s="1"/>
  <c r="HG68" i="6"/>
  <c r="IF68" i="6" s="1"/>
  <c r="HF68" i="6"/>
  <c r="IE68" i="6" s="1"/>
  <c r="HH68" i="6"/>
  <c r="IG68" i="6" s="1"/>
  <c r="HE68" i="6"/>
  <c r="ID68" i="6" s="1"/>
  <c r="HC68" i="6"/>
  <c r="IB68" i="6" s="1"/>
  <c r="HB68" i="6"/>
  <c r="IA68" i="6" s="1"/>
  <c r="HJ68" i="6"/>
  <c r="II68" i="6" s="1"/>
  <c r="HE87" i="6"/>
  <c r="ID87" i="6" s="1"/>
  <c r="HG87" i="6"/>
  <c r="IF87" i="6" s="1"/>
  <c r="HF87" i="6"/>
  <c r="IE87" i="6" s="1"/>
  <c r="GW87" i="6"/>
  <c r="HV87" i="6" s="1"/>
  <c r="HC87" i="6"/>
  <c r="IB87" i="6" s="1"/>
  <c r="HB87" i="6"/>
  <c r="IA87" i="6" s="1"/>
  <c r="HM87" i="6"/>
  <c r="IL87" i="6" s="1"/>
  <c r="HD87" i="6"/>
  <c r="IC87" i="6" s="1"/>
  <c r="HO87" i="6"/>
  <c r="IN87" i="6" s="1"/>
  <c r="GX87" i="6"/>
  <c r="HW87" i="6" s="1"/>
  <c r="HL87" i="6"/>
  <c r="IK87" i="6" s="1"/>
  <c r="HI87" i="6"/>
  <c r="IH87" i="6" s="1"/>
  <c r="HK87" i="6"/>
  <c r="IJ87" i="6" s="1"/>
  <c r="HH87" i="6"/>
  <c r="IG87" i="6" s="1"/>
  <c r="GY87" i="6"/>
  <c r="HX87" i="6" s="1"/>
  <c r="HN87" i="6"/>
  <c r="IM87" i="6" s="1"/>
  <c r="GZ87" i="6"/>
  <c r="HY87" i="6" s="1"/>
  <c r="HJ87" i="6"/>
  <c r="II87" i="6" s="1"/>
  <c r="HA87" i="6"/>
  <c r="HZ87" i="6" s="1"/>
  <c r="GV87" i="6"/>
  <c r="HU87" i="6" s="1"/>
  <c r="HI14" i="6"/>
  <c r="IH14" i="6" s="1"/>
  <c r="HG14" i="6"/>
  <c r="IF14" i="6" s="1"/>
  <c r="HF14" i="6"/>
  <c r="IE14" i="6" s="1"/>
  <c r="HD14" i="6"/>
  <c r="IC14" i="6" s="1"/>
  <c r="HE14" i="6"/>
  <c r="ID14" i="6" s="1"/>
  <c r="HC14" i="6"/>
  <c r="IB14" i="6" s="1"/>
  <c r="HA14" i="6"/>
  <c r="HZ14" i="6" s="1"/>
  <c r="HO14" i="6"/>
  <c r="IN14" i="6" s="1"/>
  <c r="GY14" i="6"/>
  <c r="HX14" i="6" s="1"/>
  <c r="HN14" i="6"/>
  <c r="IM14" i="6" s="1"/>
  <c r="GX14" i="6"/>
  <c r="HW14" i="6" s="1"/>
  <c r="HL14" i="6"/>
  <c r="IK14" i="6" s="1"/>
  <c r="GV14" i="6"/>
  <c r="HU14" i="6" s="1"/>
  <c r="HM14" i="6"/>
  <c r="IL14" i="6" s="1"/>
  <c r="GW14" i="6"/>
  <c r="HV14" i="6" s="1"/>
  <c r="HK14" i="6"/>
  <c r="IJ14" i="6" s="1"/>
  <c r="HJ14" i="6"/>
  <c r="II14" i="6" s="1"/>
  <c r="HH14" i="6"/>
  <c r="IG14" i="6" s="1"/>
  <c r="HB14" i="6"/>
  <c r="IA14" i="6" s="1"/>
  <c r="GZ14" i="6"/>
  <c r="HY14" i="6" s="1"/>
  <c r="HI30" i="6"/>
  <c r="IH30" i="6" s="1"/>
  <c r="HG30" i="6"/>
  <c r="IF30" i="6" s="1"/>
  <c r="GZ30" i="6"/>
  <c r="HY30" i="6" s="1"/>
  <c r="HF30" i="6"/>
  <c r="IE30" i="6" s="1"/>
  <c r="HE30" i="6"/>
  <c r="ID30" i="6" s="1"/>
  <c r="HC30" i="6"/>
  <c r="IB30" i="6" s="1"/>
  <c r="HL30" i="6"/>
  <c r="IK30" i="6" s="1"/>
  <c r="HA30" i="6"/>
  <c r="HZ30" i="6" s="1"/>
  <c r="HO30" i="6"/>
  <c r="IN30" i="6" s="1"/>
  <c r="GY30" i="6"/>
  <c r="HX30" i="6" s="1"/>
  <c r="HH30" i="6"/>
  <c r="IG30" i="6" s="1"/>
  <c r="HN30" i="6"/>
  <c r="IM30" i="6" s="1"/>
  <c r="GX30" i="6"/>
  <c r="HW30" i="6" s="1"/>
  <c r="HM30" i="6"/>
  <c r="IL30" i="6" s="1"/>
  <c r="GW30" i="6"/>
  <c r="HV30" i="6" s="1"/>
  <c r="HK30" i="6"/>
  <c r="IJ30" i="6" s="1"/>
  <c r="HD30" i="6"/>
  <c r="IC30" i="6" s="1"/>
  <c r="HJ30" i="6"/>
  <c r="II30" i="6" s="1"/>
  <c r="GV30" i="6"/>
  <c r="HU30" i="6" s="1"/>
  <c r="HB30" i="6"/>
  <c r="IA30" i="6" s="1"/>
  <c r="HL58" i="6"/>
  <c r="IK58" i="6" s="1"/>
  <c r="GV58" i="6"/>
  <c r="HU58" i="6" s="1"/>
  <c r="HI58" i="6"/>
  <c r="IH58" i="6" s="1"/>
  <c r="HG58" i="6"/>
  <c r="IF58" i="6" s="1"/>
  <c r="HF58" i="6"/>
  <c r="IE58" i="6" s="1"/>
  <c r="HH58" i="6"/>
  <c r="IG58" i="6" s="1"/>
  <c r="HE58" i="6"/>
  <c r="ID58" i="6" s="1"/>
  <c r="HC58" i="6"/>
  <c r="IB58" i="6" s="1"/>
  <c r="HD58" i="6"/>
  <c r="IC58" i="6" s="1"/>
  <c r="HA58" i="6"/>
  <c r="HZ58" i="6" s="1"/>
  <c r="HO58" i="6"/>
  <c r="IN58" i="6" s="1"/>
  <c r="GY58" i="6"/>
  <c r="HX58" i="6" s="1"/>
  <c r="HN58" i="6"/>
  <c r="IM58" i="6" s="1"/>
  <c r="GX58" i="6"/>
  <c r="HW58" i="6" s="1"/>
  <c r="GZ58" i="6"/>
  <c r="HY58" i="6" s="1"/>
  <c r="HM58" i="6"/>
  <c r="IL58" i="6" s="1"/>
  <c r="GW58" i="6"/>
  <c r="HV58" i="6" s="1"/>
  <c r="HK58" i="6"/>
  <c r="IJ58" i="6" s="1"/>
  <c r="HJ58" i="6"/>
  <c r="II58" i="6" s="1"/>
  <c r="HB58" i="6"/>
  <c r="IA58" i="6" s="1"/>
  <c r="HM21" i="6"/>
  <c r="IL21" i="6" s="1"/>
  <c r="GW21" i="6"/>
  <c r="HV21" i="6" s="1"/>
  <c r="HK21" i="6"/>
  <c r="IJ21" i="6" s="1"/>
  <c r="HJ21" i="6"/>
  <c r="II21" i="6" s="1"/>
  <c r="HH21" i="6"/>
  <c r="IG21" i="6" s="1"/>
  <c r="HI21" i="6"/>
  <c r="IH21" i="6" s="1"/>
  <c r="HG21" i="6"/>
  <c r="IF21" i="6" s="1"/>
  <c r="HF21" i="6"/>
  <c r="IE21" i="6" s="1"/>
  <c r="HE21" i="6"/>
  <c r="ID21" i="6" s="1"/>
  <c r="HC21" i="6"/>
  <c r="IB21" i="6" s="1"/>
  <c r="HB21" i="6"/>
  <c r="IA21" i="6" s="1"/>
  <c r="GZ21" i="6"/>
  <c r="HY21" i="6" s="1"/>
  <c r="HA21" i="6"/>
  <c r="HZ21" i="6" s="1"/>
  <c r="HO21" i="6"/>
  <c r="IN21" i="6" s="1"/>
  <c r="GY21" i="6"/>
  <c r="HX21" i="6" s="1"/>
  <c r="HN21" i="6"/>
  <c r="IM21" i="6" s="1"/>
  <c r="GX21" i="6"/>
  <c r="HW21" i="6" s="1"/>
  <c r="HL21" i="6"/>
  <c r="IK21" i="6" s="1"/>
  <c r="GV21" i="6"/>
  <c r="HU21" i="6" s="1"/>
  <c r="HD21" i="6"/>
  <c r="IC21" i="6" s="1"/>
  <c r="HM37" i="6"/>
  <c r="IL37" i="6" s="1"/>
  <c r="GW37" i="6"/>
  <c r="HV37" i="6" s="1"/>
  <c r="HK37" i="6"/>
  <c r="IJ37" i="6" s="1"/>
  <c r="HD37" i="6"/>
  <c r="IC37" i="6" s="1"/>
  <c r="HJ37" i="6"/>
  <c r="II37" i="6" s="1"/>
  <c r="HI37" i="6"/>
  <c r="IH37" i="6" s="1"/>
  <c r="HG37" i="6"/>
  <c r="IF37" i="6" s="1"/>
  <c r="GZ37" i="6"/>
  <c r="HY37" i="6" s="1"/>
  <c r="HE37" i="6"/>
  <c r="ID37" i="6" s="1"/>
  <c r="HC37" i="6"/>
  <c r="IB37" i="6" s="1"/>
  <c r="HL37" i="6"/>
  <c r="IK37" i="6" s="1"/>
  <c r="GV37" i="6"/>
  <c r="HU37" i="6" s="1"/>
  <c r="HB37" i="6"/>
  <c r="IA37" i="6" s="1"/>
  <c r="HA37" i="6"/>
  <c r="HZ37" i="6" s="1"/>
  <c r="HO37" i="6"/>
  <c r="IN37" i="6" s="1"/>
  <c r="GY37" i="6"/>
  <c r="HX37" i="6" s="1"/>
  <c r="HH37" i="6"/>
  <c r="IG37" i="6" s="1"/>
  <c r="HN37" i="6"/>
  <c r="IM37" i="6" s="1"/>
  <c r="GX37" i="6"/>
  <c r="HW37" i="6" s="1"/>
  <c r="HF37" i="6"/>
  <c r="IE37" i="6" s="1"/>
  <c r="HM53" i="6"/>
  <c r="IL53" i="6" s="1"/>
  <c r="GW53" i="6"/>
  <c r="HV53" i="6" s="1"/>
  <c r="HK53" i="6"/>
  <c r="IJ53" i="6" s="1"/>
  <c r="HD53" i="6"/>
  <c r="IC53" i="6" s="1"/>
  <c r="HJ53" i="6"/>
  <c r="II53" i="6" s="1"/>
  <c r="HL53" i="6"/>
  <c r="IK53" i="6" s="1"/>
  <c r="HI53" i="6"/>
  <c r="IH53" i="6" s="1"/>
  <c r="HG53" i="6"/>
  <c r="IF53" i="6" s="1"/>
  <c r="HE53" i="6"/>
  <c r="ID53" i="6" s="1"/>
  <c r="HC53" i="6"/>
  <c r="IB53" i="6" s="1"/>
  <c r="GV53" i="6"/>
  <c r="HU53" i="6" s="1"/>
  <c r="HB53" i="6"/>
  <c r="IA53" i="6" s="1"/>
  <c r="HA53" i="6"/>
  <c r="HZ53" i="6" s="1"/>
  <c r="HO53" i="6"/>
  <c r="IN53" i="6" s="1"/>
  <c r="GY53" i="6"/>
  <c r="HX53" i="6" s="1"/>
  <c r="HH53" i="6"/>
  <c r="IG53" i="6" s="1"/>
  <c r="HN53" i="6"/>
  <c r="IM53" i="6" s="1"/>
  <c r="GX53" i="6"/>
  <c r="HW53" i="6" s="1"/>
  <c r="GZ53" i="6"/>
  <c r="HY53" i="6" s="1"/>
  <c r="HF53" i="6"/>
  <c r="IE53" i="6" s="1"/>
  <c r="HN73" i="6"/>
  <c r="IM73" i="6" s="1"/>
  <c r="GX73" i="6"/>
  <c r="HW73" i="6" s="1"/>
  <c r="HJ73" i="6"/>
  <c r="II73" i="6" s="1"/>
  <c r="HI73" i="6"/>
  <c r="IH73" i="6" s="1"/>
  <c r="GZ73" i="6"/>
  <c r="HY73" i="6" s="1"/>
  <c r="HK73" i="6"/>
  <c r="IJ73" i="6" s="1"/>
  <c r="HM73" i="6"/>
  <c r="IL73" i="6" s="1"/>
  <c r="HL73" i="6"/>
  <c r="IK73" i="6" s="1"/>
  <c r="GV73" i="6"/>
  <c r="HU73" i="6" s="1"/>
  <c r="HG73" i="6"/>
  <c r="IF73" i="6" s="1"/>
  <c r="HE73" i="6"/>
  <c r="ID73" i="6" s="1"/>
  <c r="HF73" i="6"/>
  <c r="IE73" i="6" s="1"/>
  <c r="HA73" i="6"/>
  <c r="HZ73" i="6" s="1"/>
  <c r="HH73" i="6"/>
  <c r="IG73" i="6" s="1"/>
  <c r="HC73" i="6"/>
  <c r="IB73" i="6" s="1"/>
  <c r="GW73" i="6"/>
  <c r="HV73" i="6" s="1"/>
  <c r="HB73" i="6"/>
  <c r="IA73" i="6" s="1"/>
  <c r="HD73" i="6"/>
  <c r="IC73" i="6" s="1"/>
  <c r="HO73" i="6"/>
  <c r="IN73" i="6" s="1"/>
  <c r="GY73" i="6"/>
  <c r="HX73" i="6" s="1"/>
  <c r="HH59" i="6"/>
  <c r="IG59" i="6" s="1"/>
  <c r="HE59" i="6"/>
  <c r="ID59" i="6" s="1"/>
  <c r="HC59" i="6"/>
  <c r="IB59" i="6" s="1"/>
  <c r="HB59" i="6"/>
  <c r="IA59" i="6" s="1"/>
  <c r="HD59" i="6"/>
  <c r="IC59" i="6" s="1"/>
  <c r="HA59" i="6"/>
  <c r="HZ59" i="6" s="1"/>
  <c r="HO59" i="6"/>
  <c r="IN59" i="6" s="1"/>
  <c r="GY59" i="6"/>
  <c r="HX59" i="6" s="1"/>
  <c r="HN59" i="6"/>
  <c r="IM59" i="6" s="1"/>
  <c r="GZ59" i="6"/>
  <c r="HY59" i="6" s="1"/>
  <c r="HM59" i="6"/>
  <c r="IL59" i="6" s="1"/>
  <c r="GW59" i="6"/>
  <c r="HV59" i="6" s="1"/>
  <c r="HK59" i="6"/>
  <c r="IJ59" i="6" s="1"/>
  <c r="HJ59" i="6"/>
  <c r="II59" i="6" s="1"/>
  <c r="HL59" i="6"/>
  <c r="IK59" i="6" s="1"/>
  <c r="GV59" i="6"/>
  <c r="HU59" i="6" s="1"/>
  <c r="HI59" i="6"/>
  <c r="IH59" i="6" s="1"/>
  <c r="HG59" i="6"/>
  <c r="IF59" i="6" s="1"/>
  <c r="HF59" i="6"/>
  <c r="IE59" i="6" s="1"/>
  <c r="GX59" i="6"/>
  <c r="HW59" i="6" s="1"/>
  <c r="HA12" i="6"/>
  <c r="HZ12" i="6" s="1"/>
  <c r="HO12" i="6"/>
  <c r="IN12" i="6" s="1"/>
  <c r="GY12" i="6"/>
  <c r="HX12" i="6" s="1"/>
  <c r="HN12" i="6"/>
  <c r="IM12" i="6" s="1"/>
  <c r="GX12" i="6"/>
  <c r="HW12" i="6" s="1"/>
  <c r="HL12" i="6"/>
  <c r="IK12" i="6" s="1"/>
  <c r="GV12" i="6"/>
  <c r="HU12" i="6" s="1"/>
  <c r="HM12" i="6"/>
  <c r="IL12" i="6" s="1"/>
  <c r="GW12" i="6"/>
  <c r="HV12" i="6" s="1"/>
  <c r="HK12" i="6"/>
  <c r="IJ12" i="6" s="1"/>
  <c r="HI12" i="6"/>
  <c r="IH12" i="6" s="1"/>
  <c r="HG12" i="6"/>
  <c r="IF12" i="6" s="1"/>
  <c r="HF12" i="6"/>
  <c r="IE12" i="6" s="1"/>
  <c r="HD12" i="6"/>
  <c r="IC12" i="6" s="1"/>
  <c r="HE12" i="6"/>
  <c r="ID12" i="6" s="1"/>
  <c r="HC12" i="6"/>
  <c r="IB12" i="6" s="1"/>
  <c r="HB12" i="6"/>
  <c r="IA12" i="6" s="1"/>
  <c r="GZ12" i="6"/>
  <c r="HY12" i="6" s="1"/>
  <c r="HJ12" i="6"/>
  <c r="II12" i="6" s="1"/>
  <c r="HH12" i="6"/>
  <c r="IG12" i="6" s="1"/>
  <c r="HA28" i="6"/>
  <c r="HZ28" i="6" s="1"/>
  <c r="HO28" i="6"/>
  <c r="IN28" i="6" s="1"/>
  <c r="GY28" i="6"/>
  <c r="HX28" i="6" s="1"/>
  <c r="HH28" i="6"/>
  <c r="IG28" i="6" s="1"/>
  <c r="HN28" i="6"/>
  <c r="IM28" i="6" s="1"/>
  <c r="GX28" i="6"/>
  <c r="HW28" i="6" s="1"/>
  <c r="HM28" i="6"/>
  <c r="IL28" i="6" s="1"/>
  <c r="GW28" i="6"/>
  <c r="HV28" i="6" s="1"/>
  <c r="HK28" i="6"/>
  <c r="IJ28" i="6" s="1"/>
  <c r="HI28" i="6"/>
  <c r="IH28" i="6" s="1"/>
  <c r="HG28" i="6"/>
  <c r="IF28" i="6" s="1"/>
  <c r="GZ28" i="6"/>
  <c r="HY28" i="6" s="1"/>
  <c r="HF28" i="6"/>
  <c r="IE28" i="6" s="1"/>
  <c r="HE28" i="6"/>
  <c r="ID28" i="6" s="1"/>
  <c r="HC28" i="6"/>
  <c r="IB28" i="6" s="1"/>
  <c r="HL28" i="6"/>
  <c r="IK28" i="6" s="1"/>
  <c r="GV28" i="6"/>
  <c r="HU28" i="6" s="1"/>
  <c r="HB28" i="6"/>
  <c r="IA28" i="6" s="1"/>
  <c r="HD28" i="6"/>
  <c r="IC28" i="6" s="1"/>
  <c r="HJ28" i="6"/>
  <c r="II28" i="6" s="1"/>
  <c r="HE47" i="6"/>
  <c r="ID47" i="6" s="1"/>
  <c r="HC47" i="6"/>
  <c r="IB47" i="6" s="1"/>
  <c r="HL47" i="6"/>
  <c r="IK47" i="6" s="1"/>
  <c r="GV47" i="6"/>
  <c r="HU47" i="6" s="1"/>
  <c r="HB47" i="6"/>
  <c r="IA47" i="6" s="1"/>
  <c r="HA47" i="6"/>
  <c r="HZ47" i="6" s="1"/>
  <c r="HO47" i="6"/>
  <c r="IN47" i="6" s="1"/>
  <c r="GY47" i="6"/>
  <c r="HX47" i="6" s="1"/>
  <c r="HH47" i="6"/>
  <c r="IG47" i="6" s="1"/>
  <c r="GX47" i="6"/>
  <c r="HW47" i="6" s="1"/>
  <c r="HM47" i="6"/>
  <c r="IL47" i="6" s="1"/>
  <c r="GW47" i="6"/>
  <c r="HV47" i="6" s="1"/>
  <c r="HK47" i="6"/>
  <c r="IJ47" i="6" s="1"/>
  <c r="HD47" i="6"/>
  <c r="IC47" i="6" s="1"/>
  <c r="HJ47" i="6"/>
  <c r="II47" i="6" s="1"/>
  <c r="HI47" i="6"/>
  <c r="IH47" i="6" s="1"/>
  <c r="HG47" i="6"/>
  <c r="IF47" i="6" s="1"/>
  <c r="GZ47" i="6"/>
  <c r="HY47" i="6" s="1"/>
  <c r="HF47" i="6"/>
  <c r="IE47" i="6" s="1"/>
  <c r="HN47" i="6"/>
  <c r="IM47" i="6" s="1"/>
  <c r="GW71" i="6"/>
  <c r="HV71" i="6" s="1"/>
  <c r="HF71" i="6"/>
  <c r="IE71" i="6" s="1"/>
  <c r="HB71" i="6"/>
  <c r="IA71" i="6" s="1"/>
  <c r="HM71" i="6"/>
  <c r="IL71" i="6" s="1"/>
  <c r="GX71" i="6"/>
  <c r="HW71" i="6" s="1"/>
  <c r="HH71" i="6"/>
  <c r="IG71" i="6" s="1"/>
  <c r="HC71" i="6"/>
  <c r="IB71" i="6" s="1"/>
  <c r="HE71" i="6"/>
  <c r="ID71" i="6" s="1"/>
  <c r="HI71" i="6"/>
  <c r="IH71" i="6" s="1"/>
  <c r="HD71" i="6"/>
  <c r="IC71" i="6" s="1"/>
  <c r="HO71" i="6"/>
  <c r="IN71" i="6" s="1"/>
  <c r="GY71" i="6"/>
  <c r="HX71" i="6" s="1"/>
  <c r="HN71" i="6"/>
  <c r="IM71" i="6" s="1"/>
  <c r="HA71" i="6"/>
  <c r="HZ71" i="6" s="1"/>
  <c r="GZ71" i="6"/>
  <c r="HY71" i="6" s="1"/>
  <c r="HK71" i="6"/>
  <c r="IJ71" i="6" s="1"/>
  <c r="HJ71" i="6"/>
  <c r="II71" i="6" s="1"/>
  <c r="HL71" i="6"/>
  <c r="IK71" i="6" s="1"/>
  <c r="GV71" i="6"/>
  <c r="HU71" i="6" s="1"/>
  <c r="HG71" i="6"/>
  <c r="IF71" i="6" s="1"/>
  <c r="HI50" i="6"/>
  <c r="IH50" i="6" s="1"/>
  <c r="HG50" i="6"/>
  <c r="IF50" i="6" s="1"/>
  <c r="GZ50" i="6"/>
  <c r="HY50" i="6" s="1"/>
  <c r="HF50" i="6"/>
  <c r="IE50" i="6" s="1"/>
  <c r="HE50" i="6"/>
  <c r="ID50" i="6" s="1"/>
  <c r="HC50" i="6"/>
  <c r="IB50" i="6" s="1"/>
  <c r="HL50" i="6"/>
  <c r="IK50" i="6" s="1"/>
  <c r="GV50" i="6"/>
  <c r="HU50" i="6" s="1"/>
  <c r="HB50" i="6"/>
  <c r="IA50" i="6" s="1"/>
  <c r="HA50" i="6"/>
  <c r="HZ50" i="6" s="1"/>
  <c r="HO50" i="6"/>
  <c r="IN50" i="6" s="1"/>
  <c r="GY50" i="6"/>
  <c r="HX50" i="6" s="1"/>
  <c r="HH50" i="6"/>
  <c r="IG50" i="6" s="1"/>
  <c r="HN50" i="6"/>
  <c r="IM50" i="6" s="1"/>
  <c r="GX50" i="6"/>
  <c r="HW50" i="6" s="1"/>
  <c r="HM50" i="6"/>
  <c r="IL50" i="6" s="1"/>
  <c r="GW50" i="6"/>
  <c r="HV50" i="6" s="1"/>
  <c r="HK50" i="6"/>
  <c r="IJ50" i="6" s="1"/>
  <c r="HD50" i="6"/>
  <c r="IC50" i="6" s="1"/>
  <c r="HJ50" i="6"/>
  <c r="II50" i="6" s="1"/>
  <c r="HJ70" i="6"/>
  <c r="II70" i="6" s="1"/>
  <c r="HI70" i="6"/>
  <c r="IH70" i="6" s="1"/>
  <c r="HF70" i="6"/>
  <c r="IE70" i="6" s="1"/>
  <c r="HE70" i="6"/>
  <c r="ID70" i="6" s="1"/>
  <c r="HL70" i="6"/>
  <c r="IK70" i="6" s="1"/>
  <c r="GV70" i="6"/>
  <c r="HU70" i="6" s="1"/>
  <c r="HG70" i="6"/>
  <c r="IF70" i="6" s="1"/>
  <c r="HN70" i="6"/>
  <c r="IM70" i="6" s="1"/>
  <c r="HH70" i="6"/>
  <c r="IG70" i="6" s="1"/>
  <c r="HC70" i="6"/>
  <c r="IB70" i="6" s="1"/>
  <c r="HB70" i="6"/>
  <c r="IA70" i="6" s="1"/>
  <c r="HD70" i="6"/>
  <c r="IC70" i="6" s="1"/>
  <c r="HA70" i="6"/>
  <c r="HZ70" i="6" s="1"/>
  <c r="HO70" i="6"/>
  <c r="IN70" i="6" s="1"/>
  <c r="GY70" i="6"/>
  <c r="HX70" i="6" s="1"/>
  <c r="GX70" i="6"/>
  <c r="HW70" i="6" s="1"/>
  <c r="HM70" i="6"/>
  <c r="IL70" i="6" s="1"/>
  <c r="GZ70" i="6"/>
  <c r="HY70" i="6" s="1"/>
  <c r="GW70" i="6"/>
  <c r="HV70" i="6" s="1"/>
  <c r="HK70" i="6"/>
  <c r="IJ70" i="6" s="1"/>
  <c r="HE51" i="6"/>
  <c r="ID51" i="6" s="1"/>
  <c r="HC51" i="6"/>
  <c r="IB51" i="6" s="1"/>
  <c r="HL51" i="6"/>
  <c r="IK51" i="6" s="1"/>
  <c r="GV51" i="6"/>
  <c r="HU51" i="6" s="1"/>
  <c r="HB51" i="6"/>
  <c r="IA51" i="6" s="1"/>
  <c r="HA51" i="6"/>
  <c r="HZ51" i="6" s="1"/>
  <c r="HO51" i="6"/>
  <c r="IN51" i="6" s="1"/>
  <c r="GY51" i="6"/>
  <c r="HX51" i="6" s="1"/>
  <c r="HH51" i="6"/>
  <c r="IG51" i="6" s="1"/>
  <c r="HN51" i="6"/>
  <c r="IM51" i="6" s="1"/>
  <c r="HM51" i="6"/>
  <c r="IL51" i="6" s="1"/>
  <c r="GW51" i="6"/>
  <c r="HV51" i="6" s="1"/>
  <c r="HK51" i="6"/>
  <c r="IJ51" i="6" s="1"/>
  <c r="HD51" i="6"/>
  <c r="IC51" i="6" s="1"/>
  <c r="HJ51" i="6"/>
  <c r="II51" i="6" s="1"/>
  <c r="HI51" i="6"/>
  <c r="IH51" i="6" s="1"/>
  <c r="HG51" i="6"/>
  <c r="IF51" i="6" s="1"/>
  <c r="GZ51" i="6"/>
  <c r="HY51" i="6" s="1"/>
  <c r="HF51" i="6"/>
  <c r="IE51" i="6" s="1"/>
  <c r="GX51" i="6"/>
  <c r="HW51" i="6" s="1"/>
  <c r="HA40" i="6"/>
  <c r="HZ40" i="6" s="1"/>
  <c r="HO40" i="6"/>
  <c r="IN40" i="6" s="1"/>
  <c r="GY40" i="6"/>
  <c r="HX40" i="6" s="1"/>
  <c r="HH40" i="6"/>
  <c r="IG40" i="6" s="1"/>
  <c r="HN40" i="6"/>
  <c r="IM40" i="6" s="1"/>
  <c r="GX40" i="6"/>
  <c r="HW40" i="6" s="1"/>
  <c r="HM40" i="6"/>
  <c r="IL40" i="6" s="1"/>
  <c r="GW40" i="6"/>
  <c r="HV40" i="6" s="1"/>
  <c r="HK40" i="6"/>
  <c r="IJ40" i="6" s="1"/>
  <c r="HI40" i="6"/>
  <c r="IH40" i="6" s="1"/>
  <c r="HG40" i="6"/>
  <c r="IF40" i="6" s="1"/>
  <c r="GZ40" i="6"/>
  <c r="HY40" i="6" s="1"/>
  <c r="HF40" i="6"/>
  <c r="IE40" i="6" s="1"/>
  <c r="HE40" i="6"/>
  <c r="ID40" i="6" s="1"/>
  <c r="HC40" i="6"/>
  <c r="IB40" i="6" s="1"/>
  <c r="HL40" i="6"/>
  <c r="IK40" i="6" s="1"/>
  <c r="GV40" i="6"/>
  <c r="HU40" i="6" s="1"/>
  <c r="HB40" i="6"/>
  <c r="IA40" i="6" s="1"/>
  <c r="HD40" i="6"/>
  <c r="IC40" i="6" s="1"/>
  <c r="HJ40" i="6"/>
  <c r="II40" i="6" s="1"/>
  <c r="HD56" i="6"/>
  <c r="IC56" i="6" s="1"/>
  <c r="HA56" i="6"/>
  <c r="HZ56" i="6" s="1"/>
  <c r="HO56" i="6"/>
  <c r="IN56" i="6" s="1"/>
  <c r="GY56" i="6"/>
  <c r="HX56" i="6" s="1"/>
  <c r="HN56" i="6"/>
  <c r="IM56" i="6" s="1"/>
  <c r="GX56" i="6"/>
  <c r="HW56" i="6" s="1"/>
  <c r="GZ56" i="6"/>
  <c r="HY56" i="6" s="1"/>
  <c r="HM56" i="6"/>
  <c r="IL56" i="6" s="1"/>
  <c r="GW56" i="6"/>
  <c r="HV56" i="6" s="1"/>
  <c r="HK56" i="6"/>
  <c r="IJ56" i="6" s="1"/>
  <c r="HL56" i="6"/>
  <c r="IK56" i="6" s="1"/>
  <c r="GV56" i="6"/>
  <c r="HU56" i="6" s="1"/>
  <c r="HI56" i="6"/>
  <c r="IH56" i="6" s="1"/>
  <c r="HG56" i="6"/>
  <c r="IF56" i="6" s="1"/>
  <c r="HF56" i="6"/>
  <c r="IE56" i="6" s="1"/>
  <c r="HH56" i="6"/>
  <c r="IG56" i="6" s="1"/>
  <c r="HE56" i="6"/>
  <c r="ID56" i="6" s="1"/>
  <c r="HC56" i="6"/>
  <c r="IB56" i="6" s="1"/>
  <c r="HB56" i="6"/>
  <c r="IA56" i="6" s="1"/>
  <c r="HJ56" i="6"/>
  <c r="II56" i="6" s="1"/>
  <c r="HI72" i="6"/>
  <c r="IH72" i="6" s="1"/>
  <c r="HB72" i="6"/>
  <c r="IA72" i="6" s="1"/>
  <c r="HA72" i="6"/>
  <c r="HZ72" i="6" s="1"/>
  <c r="HN72" i="6"/>
  <c r="IM72" i="6" s="1"/>
  <c r="GX72" i="6"/>
  <c r="HW72" i="6" s="1"/>
  <c r="GW72" i="6"/>
  <c r="HV72" i="6" s="1"/>
  <c r="HJ72" i="6"/>
  <c r="II72" i="6" s="1"/>
  <c r="HE72" i="6"/>
  <c r="ID72" i="6" s="1"/>
  <c r="HD72" i="6"/>
  <c r="IC72" i="6" s="1"/>
  <c r="HO72" i="6"/>
  <c r="IN72" i="6" s="1"/>
  <c r="GY72" i="6"/>
  <c r="HX72" i="6" s="1"/>
  <c r="HF72" i="6"/>
  <c r="IE72" i="6" s="1"/>
  <c r="GZ72" i="6"/>
  <c r="HY72" i="6" s="1"/>
  <c r="HK72" i="6"/>
  <c r="IJ72" i="6" s="1"/>
  <c r="HL72" i="6"/>
  <c r="IK72" i="6" s="1"/>
  <c r="GV72" i="6"/>
  <c r="HU72" i="6" s="1"/>
  <c r="HG72" i="6"/>
  <c r="IF72" i="6" s="1"/>
  <c r="HM72" i="6"/>
  <c r="IL72" i="6" s="1"/>
  <c r="HH72" i="6"/>
  <c r="IG72" i="6" s="1"/>
  <c r="HC72" i="6"/>
  <c r="IB72" i="6" s="1"/>
  <c r="HI18" i="6"/>
  <c r="IH18" i="6" s="1"/>
  <c r="HG18" i="6"/>
  <c r="IF18" i="6" s="1"/>
  <c r="HF18" i="6"/>
  <c r="IE18" i="6" s="1"/>
  <c r="HD18" i="6"/>
  <c r="IC18" i="6" s="1"/>
  <c r="HE18" i="6"/>
  <c r="ID18" i="6" s="1"/>
  <c r="HC18" i="6"/>
  <c r="IB18" i="6" s="1"/>
  <c r="HB18" i="6"/>
  <c r="IA18" i="6" s="1"/>
  <c r="HA18" i="6"/>
  <c r="HZ18" i="6" s="1"/>
  <c r="HO18" i="6"/>
  <c r="IN18" i="6" s="1"/>
  <c r="GY18" i="6"/>
  <c r="HX18" i="6" s="1"/>
  <c r="HN18" i="6"/>
  <c r="IM18" i="6" s="1"/>
  <c r="GX18" i="6"/>
  <c r="HW18" i="6" s="1"/>
  <c r="HL18" i="6"/>
  <c r="IK18" i="6" s="1"/>
  <c r="GV18" i="6"/>
  <c r="HU18" i="6" s="1"/>
  <c r="HM18" i="6"/>
  <c r="IL18" i="6" s="1"/>
  <c r="GW18" i="6"/>
  <c r="HV18" i="6" s="1"/>
  <c r="HK18" i="6"/>
  <c r="IJ18" i="6" s="1"/>
  <c r="HJ18" i="6"/>
  <c r="II18" i="6" s="1"/>
  <c r="HH18" i="6"/>
  <c r="IG18" i="6" s="1"/>
  <c r="GZ18" i="6"/>
  <c r="HY18" i="6" s="1"/>
  <c r="HI38" i="6"/>
  <c r="IH38" i="6" s="1"/>
  <c r="HG38" i="6"/>
  <c r="IF38" i="6" s="1"/>
  <c r="GZ38" i="6"/>
  <c r="HY38" i="6" s="1"/>
  <c r="HF38" i="6"/>
  <c r="IE38" i="6" s="1"/>
  <c r="HE38" i="6"/>
  <c r="ID38" i="6" s="1"/>
  <c r="HC38" i="6"/>
  <c r="IB38" i="6" s="1"/>
  <c r="HL38" i="6"/>
  <c r="IK38" i="6" s="1"/>
  <c r="HB38" i="6"/>
  <c r="IA38" i="6" s="1"/>
  <c r="HA38" i="6"/>
  <c r="HZ38" i="6" s="1"/>
  <c r="HO38" i="6"/>
  <c r="IN38" i="6" s="1"/>
  <c r="GY38" i="6"/>
  <c r="HX38" i="6" s="1"/>
  <c r="HH38" i="6"/>
  <c r="IG38" i="6" s="1"/>
  <c r="HN38" i="6"/>
  <c r="IM38" i="6" s="1"/>
  <c r="GX38" i="6"/>
  <c r="HW38" i="6" s="1"/>
  <c r="HM38" i="6"/>
  <c r="IL38" i="6" s="1"/>
  <c r="GW38" i="6"/>
  <c r="HV38" i="6" s="1"/>
  <c r="HK38" i="6"/>
  <c r="IJ38" i="6" s="1"/>
  <c r="HD38" i="6"/>
  <c r="IC38" i="6" s="1"/>
  <c r="HJ38" i="6"/>
  <c r="II38" i="6" s="1"/>
  <c r="GV38" i="6"/>
  <c r="HU38" i="6" s="1"/>
  <c r="HA74" i="6"/>
  <c r="HZ74" i="6" s="1"/>
  <c r="HK74" i="6"/>
  <c r="IJ74" i="6" s="1"/>
  <c r="HJ74" i="6"/>
  <c r="II74" i="6" s="1"/>
  <c r="GW74" i="6"/>
  <c r="HV74" i="6" s="1"/>
  <c r="HG74" i="6"/>
  <c r="IF74" i="6" s="1"/>
  <c r="HF74" i="6"/>
  <c r="IE74" i="6" s="1"/>
  <c r="HH74" i="6"/>
  <c r="IG74" i="6" s="1"/>
  <c r="HM74" i="6"/>
  <c r="IL74" i="6" s="1"/>
  <c r="HB74" i="6"/>
  <c r="IA74" i="6" s="1"/>
  <c r="HI74" i="6"/>
  <c r="IH74" i="6" s="1"/>
  <c r="GV74" i="6"/>
  <c r="HU74" i="6" s="1"/>
  <c r="HE74" i="6"/>
  <c r="ID74" i="6" s="1"/>
  <c r="HO74" i="6"/>
  <c r="IN74" i="6" s="1"/>
  <c r="GX74" i="6"/>
  <c r="HW74" i="6" s="1"/>
  <c r="HL74" i="6"/>
  <c r="IK74" i="6" s="1"/>
  <c r="HC74" i="6"/>
  <c r="IB74" i="6" s="1"/>
  <c r="HD74" i="6"/>
  <c r="IC74" i="6" s="1"/>
  <c r="GY74" i="6"/>
  <c r="HX74" i="6" s="1"/>
  <c r="HN74" i="6"/>
  <c r="IM74" i="6" s="1"/>
  <c r="GZ74" i="6"/>
  <c r="HY74" i="6" s="1"/>
  <c r="HM9" i="6"/>
  <c r="IL9" i="6" s="1"/>
  <c r="GW9" i="6"/>
  <c r="HV9" i="6" s="1"/>
  <c r="HK9" i="6"/>
  <c r="IJ9" i="6" s="1"/>
  <c r="HJ9" i="6"/>
  <c r="II9" i="6" s="1"/>
  <c r="HH9" i="6"/>
  <c r="IG9" i="6" s="1"/>
  <c r="HI9" i="6"/>
  <c r="IH9" i="6" s="1"/>
  <c r="HG9" i="6"/>
  <c r="IF9" i="6" s="1"/>
  <c r="HE9" i="6"/>
  <c r="ID9" i="6" s="1"/>
  <c r="HC9" i="6"/>
  <c r="IB9" i="6" s="1"/>
  <c r="HB9" i="6"/>
  <c r="IA9" i="6" s="1"/>
  <c r="GZ9" i="6"/>
  <c r="HY9" i="6" s="1"/>
  <c r="HA9" i="6"/>
  <c r="HZ9" i="6" s="1"/>
  <c r="HO9" i="6"/>
  <c r="IN9" i="6" s="1"/>
  <c r="GY9" i="6"/>
  <c r="HX9" i="6" s="1"/>
  <c r="HN9" i="6"/>
  <c r="IM9" i="6" s="1"/>
  <c r="GX9" i="6"/>
  <c r="HW9" i="6" s="1"/>
  <c r="HL9" i="6"/>
  <c r="IK9" i="6" s="1"/>
  <c r="GV9" i="6"/>
  <c r="HU9" i="6" s="1"/>
  <c r="HF9" i="6"/>
  <c r="IE9" i="6" s="1"/>
  <c r="HD9" i="6"/>
  <c r="IC9" i="6" s="1"/>
  <c r="HM25" i="6"/>
  <c r="IL25" i="6" s="1"/>
  <c r="GW25" i="6"/>
  <c r="HV25" i="6" s="1"/>
  <c r="HK25" i="6"/>
  <c r="IJ25" i="6" s="1"/>
  <c r="HD25" i="6"/>
  <c r="IC25" i="6" s="1"/>
  <c r="HJ25" i="6"/>
  <c r="II25" i="6" s="1"/>
  <c r="HI25" i="6"/>
  <c r="IH25" i="6" s="1"/>
  <c r="HG25" i="6"/>
  <c r="IF25" i="6" s="1"/>
  <c r="HE25" i="6"/>
  <c r="ID25" i="6" s="1"/>
  <c r="HC25" i="6"/>
  <c r="IB25" i="6" s="1"/>
  <c r="HL25" i="6"/>
  <c r="IK25" i="6" s="1"/>
  <c r="GV25" i="6"/>
  <c r="HU25" i="6" s="1"/>
  <c r="HB25" i="6"/>
  <c r="IA25" i="6" s="1"/>
  <c r="HA25" i="6"/>
  <c r="HZ25" i="6" s="1"/>
  <c r="HO25" i="6"/>
  <c r="IN25" i="6" s="1"/>
  <c r="GY25" i="6"/>
  <c r="HX25" i="6" s="1"/>
  <c r="HH25" i="6"/>
  <c r="IG25" i="6" s="1"/>
  <c r="HN25" i="6"/>
  <c r="IM25" i="6" s="1"/>
  <c r="GX25" i="6"/>
  <c r="HW25" i="6" s="1"/>
  <c r="GZ25" i="6"/>
  <c r="HY25" i="6" s="1"/>
  <c r="HF25" i="6"/>
  <c r="IE25" i="6" s="1"/>
  <c r="HM41" i="6"/>
  <c r="IL41" i="6" s="1"/>
  <c r="GW41" i="6"/>
  <c r="HV41" i="6" s="1"/>
  <c r="HK41" i="6"/>
  <c r="IJ41" i="6" s="1"/>
  <c r="HD41" i="6"/>
  <c r="IC41" i="6" s="1"/>
  <c r="HJ41" i="6"/>
  <c r="II41" i="6" s="1"/>
  <c r="HI41" i="6"/>
  <c r="IH41" i="6" s="1"/>
  <c r="HG41" i="6"/>
  <c r="IF41" i="6" s="1"/>
  <c r="GZ41" i="6"/>
  <c r="HY41" i="6" s="1"/>
  <c r="HF41" i="6"/>
  <c r="IE41" i="6" s="1"/>
  <c r="HE41" i="6"/>
  <c r="ID41" i="6" s="1"/>
  <c r="HC41" i="6"/>
  <c r="IB41" i="6" s="1"/>
  <c r="HL41" i="6"/>
  <c r="IK41" i="6" s="1"/>
  <c r="GV41" i="6"/>
  <c r="HU41" i="6" s="1"/>
  <c r="HB41" i="6"/>
  <c r="IA41" i="6" s="1"/>
  <c r="HA41" i="6"/>
  <c r="HZ41" i="6" s="1"/>
  <c r="HO41" i="6"/>
  <c r="IN41" i="6" s="1"/>
  <c r="GY41" i="6"/>
  <c r="HX41" i="6" s="1"/>
  <c r="HH41" i="6"/>
  <c r="IG41" i="6" s="1"/>
  <c r="HN41" i="6"/>
  <c r="IM41" i="6" s="1"/>
  <c r="GX41" i="6"/>
  <c r="HW41" i="6" s="1"/>
  <c r="GZ57" i="6"/>
  <c r="HY57" i="6" s="1"/>
  <c r="HM57" i="6"/>
  <c r="IL57" i="6" s="1"/>
  <c r="GW57" i="6"/>
  <c r="HV57" i="6" s="1"/>
  <c r="HK57" i="6"/>
  <c r="IJ57" i="6" s="1"/>
  <c r="HJ57" i="6"/>
  <c r="II57" i="6" s="1"/>
  <c r="HL57" i="6"/>
  <c r="IK57" i="6" s="1"/>
  <c r="GV57" i="6"/>
  <c r="HU57" i="6" s="1"/>
  <c r="HI57" i="6"/>
  <c r="IH57" i="6" s="1"/>
  <c r="HG57" i="6"/>
  <c r="IF57" i="6" s="1"/>
  <c r="HF57" i="6"/>
  <c r="IE57" i="6" s="1"/>
  <c r="HH57" i="6"/>
  <c r="IG57" i="6" s="1"/>
  <c r="HE57" i="6"/>
  <c r="ID57" i="6" s="1"/>
  <c r="HC57" i="6"/>
  <c r="IB57" i="6" s="1"/>
  <c r="HB57" i="6"/>
  <c r="IA57" i="6" s="1"/>
  <c r="HD57" i="6"/>
  <c r="IC57" i="6" s="1"/>
  <c r="HA57" i="6"/>
  <c r="HZ57" i="6" s="1"/>
  <c r="HO57" i="6"/>
  <c r="IN57" i="6" s="1"/>
  <c r="GY57" i="6"/>
  <c r="HX57" i="6" s="1"/>
  <c r="HN57" i="6"/>
  <c r="IM57" i="6" s="1"/>
  <c r="GX57" i="6"/>
  <c r="HW57" i="6" s="1"/>
  <c r="HA77" i="6"/>
  <c r="HZ77" i="6" s="1"/>
  <c r="HO77" i="6"/>
  <c r="IN77" i="6" s="1"/>
  <c r="GY77" i="6"/>
  <c r="HX77" i="6" s="1"/>
  <c r="HN77" i="6"/>
  <c r="IM77" i="6" s="1"/>
  <c r="GX77" i="6"/>
  <c r="HW77" i="6" s="1"/>
  <c r="HK77" i="6"/>
  <c r="IJ77" i="6" s="1"/>
  <c r="HJ77" i="6"/>
  <c r="II77" i="6" s="1"/>
  <c r="GW77" i="6"/>
  <c r="HV77" i="6" s="1"/>
  <c r="HL77" i="6"/>
  <c r="IK77" i="6" s="1"/>
  <c r="GV77" i="6"/>
  <c r="HU77" i="6" s="1"/>
  <c r="HF77" i="6"/>
  <c r="IE77" i="6" s="1"/>
  <c r="GZ77" i="6"/>
  <c r="HY77" i="6" s="1"/>
  <c r="HI77" i="6"/>
  <c r="IH77" i="6" s="1"/>
  <c r="HB77" i="6"/>
  <c r="IA77" i="6" s="1"/>
  <c r="HG77" i="6"/>
  <c r="IF77" i="6" s="1"/>
  <c r="HM77" i="6"/>
  <c r="IL77" i="6" s="1"/>
  <c r="HH77" i="6"/>
  <c r="IG77" i="6" s="1"/>
  <c r="HC77" i="6"/>
  <c r="IB77" i="6" s="1"/>
  <c r="HE77" i="6"/>
  <c r="ID77" i="6" s="1"/>
  <c r="HD77" i="6"/>
  <c r="IC77" i="6" s="1"/>
  <c r="HE11" i="6"/>
  <c r="ID11" i="6" s="1"/>
  <c r="HC11" i="6"/>
  <c r="IB11" i="6" s="1"/>
  <c r="HB11" i="6"/>
  <c r="IA11" i="6" s="1"/>
  <c r="GZ11" i="6"/>
  <c r="HY11" i="6" s="1"/>
  <c r="HA11" i="6"/>
  <c r="HZ11" i="6" s="1"/>
  <c r="HO11" i="6"/>
  <c r="IN11" i="6" s="1"/>
  <c r="GY11" i="6"/>
  <c r="HX11" i="6" s="1"/>
  <c r="HN11" i="6"/>
  <c r="IM11" i="6" s="1"/>
  <c r="HM11" i="6"/>
  <c r="IL11" i="6" s="1"/>
  <c r="GW11" i="6"/>
  <c r="HV11" i="6" s="1"/>
  <c r="HK11" i="6"/>
  <c r="IJ11" i="6" s="1"/>
  <c r="HJ11" i="6"/>
  <c r="II11" i="6" s="1"/>
  <c r="HH11" i="6"/>
  <c r="IG11" i="6" s="1"/>
  <c r="HI11" i="6"/>
  <c r="IH11" i="6" s="1"/>
  <c r="HG11" i="6"/>
  <c r="IF11" i="6" s="1"/>
  <c r="HF11" i="6"/>
  <c r="IE11" i="6" s="1"/>
  <c r="HD11" i="6"/>
  <c r="IC11" i="6" s="1"/>
  <c r="GX11" i="6"/>
  <c r="HW11" i="6" s="1"/>
  <c r="GV11" i="6"/>
  <c r="HU11" i="6" s="1"/>
  <c r="HL11" i="6"/>
  <c r="IK11" i="6" s="1"/>
  <c r="HE75" i="6"/>
  <c r="ID75" i="6" s="1"/>
  <c r="HG75" i="6"/>
  <c r="IF75" i="6" s="1"/>
  <c r="HF75" i="6"/>
  <c r="IE75" i="6" s="1"/>
  <c r="GW75" i="6"/>
  <c r="HV75" i="6" s="1"/>
  <c r="HC75" i="6"/>
  <c r="IB75" i="6" s="1"/>
  <c r="HB75" i="6"/>
  <c r="IA75" i="6" s="1"/>
  <c r="HI75" i="6"/>
  <c r="IH75" i="6" s="1"/>
  <c r="HD75" i="6"/>
  <c r="IC75" i="6" s="1"/>
  <c r="GY75" i="6"/>
  <c r="HX75" i="6" s="1"/>
  <c r="HN75" i="6"/>
  <c r="IM75" i="6" s="1"/>
  <c r="GV75" i="6"/>
  <c r="HU75" i="6" s="1"/>
  <c r="HJ75" i="6"/>
  <c r="II75" i="6" s="1"/>
  <c r="HL75" i="6"/>
  <c r="IK75" i="6" s="1"/>
  <c r="HO75" i="6"/>
  <c r="IN75" i="6" s="1"/>
  <c r="GX75" i="6"/>
  <c r="HW75" i="6" s="1"/>
  <c r="HH75" i="6"/>
  <c r="IG75" i="6" s="1"/>
  <c r="HM75" i="6"/>
  <c r="IL75" i="6" s="1"/>
  <c r="HK75" i="6"/>
  <c r="IJ75" i="6" s="1"/>
  <c r="HA75" i="6"/>
  <c r="HZ75" i="6" s="1"/>
  <c r="GZ75" i="6"/>
  <c r="HY75" i="6" s="1"/>
  <c r="GZ65" i="6"/>
  <c r="HY65" i="6" s="1"/>
  <c r="HM65" i="6"/>
  <c r="IL65" i="6" s="1"/>
  <c r="GW65" i="6"/>
  <c r="HV65" i="6" s="1"/>
  <c r="HK65" i="6"/>
  <c r="IJ65" i="6" s="1"/>
  <c r="HJ65" i="6"/>
  <c r="II65" i="6" s="1"/>
  <c r="HL65" i="6"/>
  <c r="IK65" i="6" s="1"/>
  <c r="GV65" i="6"/>
  <c r="HU65" i="6" s="1"/>
  <c r="HI65" i="6"/>
  <c r="IH65" i="6" s="1"/>
  <c r="HG65" i="6"/>
  <c r="IF65" i="6" s="1"/>
  <c r="HH65" i="6"/>
  <c r="IG65" i="6" s="1"/>
  <c r="HE65" i="6"/>
  <c r="ID65" i="6" s="1"/>
  <c r="HC65" i="6"/>
  <c r="IB65" i="6" s="1"/>
  <c r="HB65" i="6"/>
  <c r="IA65" i="6" s="1"/>
  <c r="HD65" i="6"/>
  <c r="IC65" i="6" s="1"/>
  <c r="HA65" i="6"/>
  <c r="HZ65" i="6" s="1"/>
  <c r="HO65" i="6"/>
  <c r="IN65" i="6" s="1"/>
  <c r="GY65" i="6"/>
  <c r="HX65" i="6" s="1"/>
  <c r="HN65" i="6"/>
  <c r="IM65" i="6" s="1"/>
  <c r="GX65" i="6"/>
  <c r="HW65" i="6" s="1"/>
  <c r="HF65" i="6"/>
  <c r="IE65" i="6" s="1"/>
  <c r="HA24" i="6"/>
  <c r="HZ24" i="6" s="1"/>
  <c r="HO24" i="6"/>
  <c r="IN24" i="6" s="1"/>
  <c r="GY24" i="6"/>
  <c r="HX24" i="6" s="1"/>
  <c r="HH24" i="6"/>
  <c r="IG24" i="6" s="1"/>
  <c r="HN24" i="6"/>
  <c r="IM24" i="6" s="1"/>
  <c r="GX24" i="6"/>
  <c r="HW24" i="6" s="1"/>
  <c r="HM24" i="6"/>
  <c r="IL24" i="6" s="1"/>
  <c r="GW24" i="6"/>
  <c r="HV24" i="6" s="1"/>
  <c r="HK24" i="6"/>
  <c r="IJ24" i="6" s="1"/>
  <c r="HD24" i="6"/>
  <c r="IC24" i="6" s="1"/>
  <c r="HJ24" i="6"/>
  <c r="II24" i="6" s="1"/>
  <c r="HI24" i="6"/>
  <c r="IH24" i="6" s="1"/>
  <c r="HG24" i="6"/>
  <c r="IF24" i="6" s="1"/>
  <c r="GZ24" i="6"/>
  <c r="HY24" i="6" s="1"/>
  <c r="HF24" i="6"/>
  <c r="IE24" i="6" s="1"/>
  <c r="HE24" i="6"/>
  <c r="ID24" i="6" s="1"/>
  <c r="HC24" i="6"/>
  <c r="IB24" i="6" s="1"/>
  <c r="HL24" i="6"/>
  <c r="IK24" i="6" s="1"/>
  <c r="GV24" i="6"/>
  <c r="HU24" i="6" s="1"/>
  <c r="HB24" i="6"/>
  <c r="IA24" i="6" s="1"/>
  <c r="HA16" i="6"/>
  <c r="HZ16" i="6" s="1"/>
  <c r="HO16" i="6"/>
  <c r="IN16" i="6" s="1"/>
  <c r="GY16" i="6"/>
  <c r="HX16" i="6" s="1"/>
  <c r="HN16" i="6"/>
  <c r="IM16" i="6" s="1"/>
  <c r="GX16" i="6"/>
  <c r="HW16" i="6" s="1"/>
  <c r="HL16" i="6"/>
  <c r="IK16" i="6" s="1"/>
  <c r="GV16" i="6"/>
  <c r="HU16" i="6" s="1"/>
  <c r="HM16" i="6"/>
  <c r="IL16" i="6" s="1"/>
  <c r="GW16" i="6"/>
  <c r="HV16" i="6" s="1"/>
  <c r="HK16" i="6"/>
  <c r="IJ16" i="6" s="1"/>
  <c r="HJ16" i="6"/>
  <c r="II16" i="6" s="1"/>
  <c r="HI16" i="6"/>
  <c r="IH16" i="6" s="1"/>
  <c r="HG16" i="6"/>
  <c r="IF16" i="6" s="1"/>
  <c r="HF16" i="6"/>
  <c r="IE16" i="6" s="1"/>
  <c r="HD16" i="6"/>
  <c r="IC16" i="6" s="1"/>
  <c r="HE16" i="6"/>
  <c r="ID16" i="6" s="1"/>
  <c r="HC16" i="6"/>
  <c r="IB16" i="6" s="1"/>
  <c r="HB16" i="6"/>
  <c r="IA16" i="6" s="1"/>
  <c r="GZ16" i="6"/>
  <c r="HY16" i="6" s="1"/>
  <c r="HH16" i="6"/>
  <c r="IG16" i="6" s="1"/>
  <c r="HA32" i="6"/>
  <c r="HZ32" i="6" s="1"/>
  <c r="HO32" i="6"/>
  <c r="IN32" i="6" s="1"/>
  <c r="GY32" i="6"/>
  <c r="HX32" i="6" s="1"/>
  <c r="HH32" i="6"/>
  <c r="IG32" i="6" s="1"/>
  <c r="HN32" i="6"/>
  <c r="IM32" i="6" s="1"/>
  <c r="GX32" i="6"/>
  <c r="HW32" i="6" s="1"/>
  <c r="HM32" i="6"/>
  <c r="IL32" i="6" s="1"/>
  <c r="GW32" i="6"/>
  <c r="HV32" i="6" s="1"/>
  <c r="HK32" i="6"/>
  <c r="IJ32" i="6" s="1"/>
  <c r="HD32" i="6"/>
  <c r="IC32" i="6" s="1"/>
  <c r="HJ32" i="6"/>
  <c r="II32" i="6" s="1"/>
  <c r="HI32" i="6"/>
  <c r="IH32" i="6" s="1"/>
  <c r="HG32" i="6"/>
  <c r="IF32" i="6" s="1"/>
  <c r="GZ32" i="6"/>
  <c r="HY32" i="6" s="1"/>
  <c r="HF32" i="6"/>
  <c r="IE32" i="6" s="1"/>
  <c r="HE32" i="6"/>
  <c r="ID32" i="6" s="1"/>
  <c r="HC32" i="6"/>
  <c r="IB32" i="6" s="1"/>
  <c r="HL32" i="6"/>
  <c r="IK32" i="6" s="1"/>
  <c r="GV32" i="6"/>
  <c r="HU32" i="6" s="1"/>
  <c r="HB32" i="6"/>
  <c r="IA32" i="6" s="1"/>
  <c r="HH63" i="6"/>
  <c r="IG63" i="6" s="1"/>
  <c r="HE63" i="6"/>
  <c r="ID63" i="6" s="1"/>
  <c r="HC63" i="6"/>
  <c r="IB63" i="6" s="1"/>
  <c r="HB63" i="6"/>
  <c r="IA63" i="6" s="1"/>
  <c r="HD63" i="6"/>
  <c r="IC63" i="6" s="1"/>
  <c r="HA63" i="6"/>
  <c r="HZ63" i="6" s="1"/>
  <c r="HO63" i="6"/>
  <c r="IN63" i="6" s="1"/>
  <c r="GY63" i="6"/>
  <c r="HX63" i="6" s="1"/>
  <c r="GX63" i="6"/>
  <c r="HW63" i="6" s="1"/>
  <c r="GZ63" i="6"/>
  <c r="HY63" i="6" s="1"/>
  <c r="HM63" i="6"/>
  <c r="IL63" i="6" s="1"/>
  <c r="GW63" i="6"/>
  <c r="HV63" i="6" s="1"/>
  <c r="HK63" i="6"/>
  <c r="IJ63" i="6" s="1"/>
  <c r="HJ63" i="6"/>
  <c r="II63" i="6" s="1"/>
  <c r="HL63" i="6"/>
  <c r="IK63" i="6" s="1"/>
  <c r="GV63" i="6"/>
  <c r="HU63" i="6" s="1"/>
  <c r="HI63" i="6"/>
  <c r="IH63" i="6" s="1"/>
  <c r="HG63" i="6"/>
  <c r="IF63" i="6" s="1"/>
  <c r="HF63" i="6"/>
  <c r="IE63" i="6" s="1"/>
  <c r="HN63" i="6"/>
  <c r="IM63" i="6" s="1"/>
  <c r="HL54" i="6"/>
  <c r="IK54" i="6" s="1"/>
  <c r="HI54" i="6"/>
  <c r="IH54" i="6" s="1"/>
  <c r="HG54" i="6"/>
  <c r="IF54" i="6" s="1"/>
  <c r="HD54" i="6"/>
  <c r="IC54" i="6" s="1"/>
  <c r="HF54" i="6"/>
  <c r="IE54" i="6" s="1"/>
  <c r="HE54" i="6"/>
  <c r="ID54" i="6" s="1"/>
  <c r="HC54" i="6"/>
  <c r="IB54" i="6" s="1"/>
  <c r="GZ54" i="6"/>
  <c r="HY54" i="6" s="1"/>
  <c r="HB54" i="6"/>
  <c r="IA54" i="6" s="1"/>
  <c r="HA54" i="6"/>
  <c r="HZ54" i="6" s="1"/>
  <c r="HO54" i="6"/>
  <c r="IN54" i="6" s="1"/>
  <c r="GY54" i="6"/>
  <c r="HX54" i="6" s="1"/>
  <c r="GV54" i="6"/>
  <c r="HU54" i="6" s="1"/>
  <c r="HN54" i="6"/>
  <c r="IM54" i="6" s="1"/>
  <c r="GX54" i="6"/>
  <c r="HW54" i="6" s="1"/>
  <c r="HM54" i="6"/>
  <c r="IL54" i="6" s="1"/>
  <c r="GW54" i="6"/>
  <c r="HV54" i="6" s="1"/>
  <c r="HK54" i="6"/>
  <c r="IJ54" i="6" s="1"/>
  <c r="HH54" i="6"/>
  <c r="IG54" i="6" s="1"/>
  <c r="HJ54" i="6"/>
  <c r="II54" i="6" s="1"/>
  <c r="HA82" i="6"/>
  <c r="HZ82" i="6" s="1"/>
  <c r="HK82" i="6"/>
  <c r="IJ82" i="6" s="1"/>
  <c r="HJ82" i="6"/>
  <c r="II82" i="6" s="1"/>
  <c r="HG82" i="6"/>
  <c r="IF82" i="6" s="1"/>
  <c r="HF82" i="6"/>
  <c r="IE82" i="6" s="1"/>
  <c r="HH82" i="6"/>
  <c r="IG82" i="6" s="1"/>
  <c r="HB82" i="6"/>
  <c r="IA82" i="6" s="1"/>
  <c r="HM82" i="6"/>
  <c r="IL82" i="6" s="1"/>
  <c r="HD82" i="6"/>
  <c r="IC82" i="6" s="1"/>
  <c r="HO82" i="6"/>
  <c r="IN82" i="6" s="1"/>
  <c r="GX82" i="6"/>
  <c r="HW82" i="6" s="1"/>
  <c r="HE82" i="6"/>
  <c r="ID82" i="6" s="1"/>
  <c r="GZ82" i="6"/>
  <c r="HY82" i="6" s="1"/>
  <c r="HC82" i="6"/>
  <c r="IB82" i="6" s="1"/>
  <c r="GW82" i="6"/>
  <c r="HV82" i="6" s="1"/>
  <c r="GV82" i="6"/>
  <c r="HU82" i="6" s="1"/>
  <c r="HI82" i="6"/>
  <c r="IH82" i="6" s="1"/>
  <c r="GY82" i="6"/>
  <c r="HX82" i="6" s="1"/>
  <c r="HN82" i="6"/>
  <c r="IM82" i="6" s="1"/>
  <c r="HL82" i="6"/>
  <c r="IK82" i="6" s="1"/>
  <c r="HH67" i="6"/>
  <c r="IG67" i="6" s="1"/>
  <c r="HE67" i="6"/>
  <c r="ID67" i="6" s="1"/>
  <c r="HC67" i="6"/>
  <c r="IB67" i="6" s="1"/>
  <c r="HB67" i="6"/>
  <c r="IA67" i="6" s="1"/>
  <c r="HD67" i="6"/>
  <c r="IC67" i="6" s="1"/>
  <c r="HA67" i="6"/>
  <c r="HZ67" i="6" s="1"/>
  <c r="HO67" i="6"/>
  <c r="IN67" i="6" s="1"/>
  <c r="GY67" i="6"/>
  <c r="HX67" i="6" s="1"/>
  <c r="HN67" i="6"/>
  <c r="IM67" i="6" s="1"/>
  <c r="GZ67" i="6"/>
  <c r="HY67" i="6" s="1"/>
  <c r="HM67" i="6"/>
  <c r="IL67" i="6" s="1"/>
  <c r="GW67" i="6"/>
  <c r="HV67" i="6" s="1"/>
  <c r="HK67" i="6"/>
  <c r="IJ67" i="6" s="1"/>
  <c r="HJ67" i="6"/>
  <c r="II67" i="6" s="1"/>
  <c r="HL67" i="6"/>
  <c r="IK67" i="6" s="1"/>
  <c r="GV67" i="6"/>
  <c r="HU67" i="6" s="1"/>
  <c r="HI67" i="6"/>
  <c r="IH67" i="6" s="1"/>
  <c r="HG67" i="6"/>
  <c r="IF67" i="6" s="1"/>
  <c r="HF67" i="6"/>
  <c r="IE67" i="6" s="1"/>
  <c r="GX67" i="6"/>
  <c r="HW67" i="6" s="1"/>
  <c r="HA44" i="6"/>
  <c r="HZ44" i="6" s="1"/>
  <c r="HO44" i="6"/>
  <c r="IN44" i="6" s="1"/>
  <c r="GY44" i="6"/>
  <c r="HX44" i="6" s="1"/>
  <c r="HH44" i="6"/>
  <c r="IG44" i="6" s="1"/>
  <c r="HN44" i="6"/>
  <c r="IM44" i="6" s="1"/>
  <c r="GX44" i="6"/>
  <c r="HW44" i="6" s="1"/>
  <c r="HM44" i="6"/>
  <c r="IL44" i="6" s="1"/>
  <c r="GW44" i="6"/>
  <c r="HV44" i="6" s="1"/>
  <c r="HK44" i="6"/>
  <c r="IJ44" i="6" s="1"/>
  <c r="HD44" i="6"/>
  <c r="IC44" i="6" s="1"/>
  <c r="HJ44" i="6"/>
  <c r="II44" i="6" s="1"/>
  <c r="HI44" i="6"/>
  <c r="IH44" i="6" s="1"/>
  <c r="HG44" i="6"/>
  <c r="IF44" i="6" s="1"/>
  <c r="GZ44" i="6"/>
  <c r="HY44" i="6" s="1"/>
  <c r="HF44" i="6"/>
  <c r="IE44" i="6" s="1"/>
  <c r="HE44" i="6"/>
  <c r="ID44" i="6" s="1"/>
  <c r="HC44" i="6"/>
  <c r="IB44" i="6" s="1"/>
  <c r="HL44" i="6"/>
  <c r="IK44" i="6" s="1"/>
  <c r="GV44" i="6"/>
  <c r="HU44" i="6" s="1"/>
  <c r="HB44" i="6"/>
  <c r="IA44" i="6" s="1"/>
  <c r="HD60" i="6"/>
  <c r="IC60" i="6" s="1"/>
  <c r="HA60" i="6"/>
  <c r="HZ60" i="6" s="1"/>
  <c r="HO60" i="6"/>
  <c r="IN60" i="6" s="1"/>
  <c r="GY60" i="6"/>
  <c r="HX60" i="6" s="1"/>
  <c r="HN60" i="6"/>
  <c r="IM60" i="6" s="1"/>
  <c r="GX60" i="6"/>
  <c r="HW60" i="6" s="1"/>
  <c r="GZ60" i="6"/>
  <c r="HY60" i="6" s="1"/>
  <c r="HM60" i="6"/>
  <c r="IL60" i="6" s="1"/>
  <c r="GW60" i="6"/>
  <c r="HV60" i="6" s="1"/>
  <c r="HK60" i="6"/>
  <c r="IJ60" i="6" s="1"/>
  <c r="HL60" i="6"/>
  <c r="IK60" i="6" s="1"/>
  <c r="GV60" i="6"/>
  <c r="HU60" i="6" s="1"/>
  <c r="HI60" i="6"/>
  <c r="IH60" i="6" s="1"/>
  <c r="HG60" i="6"/>
  <c r="IF60" i="6" s="1"/>
  <c r="HF60" i="6"/>
  <c r="IE60" i="6" s="1"/>
  <c r="HH60" i="6"/>
  <c r="IG60" i="6" s="1"/>
  <c r="HE60" i="6"/>
  <c r="ID60" i="6" s="1"/>
  <c r="HC60" i="6"/>
  <c r="IB60" i="6" s="1"/>
  <c r="HB60" i="6"/>
  <c r="IA60" i="6" s="1"/>
  <c r="HJ60" i="6"/>
  <c r="II60" i="6" s="1"/>
  <c r="HC76" i="6"/>
  <c r="IB76" i="6" s="1"/>
  <c r="HB76" i="6"/>
  <c r="IA76" i="6" s="1"/>
  <c r="HM76" i="6"/>
  <c r="IL76" i="6" s="1"/>
  <c r="HO76" i="6"/>
  <c r="IN76" i="6" s="1"/>
  <c r="GY76" i="6"/>
  <c r="HX76" i="6" s="1"/>
  <c r="HN76" i="6"/>
  <c r="IM76" i="6" s="1"/>
  <c r="GX76" i="6"/>
  <c r="HW76" i="6" s="1"/>
  <c r="GZ76" i="6"/>
  <c r="HY76" i="6" s="1"/>
  <c r="HK76" i="6"/>
  <c r="IJ76" i="6" s="1"/>
  <c r="HI76" i="6"/>
  <c r="IH76" i="6" s="1"/>
  <c r="GV76" i="6"/>
  <c r="HU76" i="6" s="1"/>
  <c r="HG76" i="6"/>
  <c r="IF76" i="6" s="1"/>
  <c r="HE76" i="6"/>
  <c r="ID76" i="6" s="1"/>
  <c r="HL76" i="6"/>
  <c r="IK76" i="6" s="1"/>
  <c r="HA76" i="6"/>
  <c r="HZ76" i="6" s="1"/>
  <c r="HJ76" i="6"/>
  <c r="II76" i="6" s="1"/>
  <c r="GW76" i="6"/>
  <c r="HV76" i="6" s="1"/>
  <c r="HH76" i="6"/>
  <c r="IG76" i="6" s="1"/>
  <c r="HF76" i="6"/>
  <c r="IE76" i="6" s="1"/>
  <c r="HD76" i="6"/>
  <c r="IC76" i="6" s="1"/>
  <c r="HE7" i="6"/>
  <c r="ID7" i="6" s="1"/>
  <c r="HA7" i="6"/>
  <c r="HZ7" i="6" s="1"/>
  <c r="HC7" i="6"/>
  <c r="IB7" i="6" s="1"/>
  <c r="HB7" i="6"/>
  <c r="IA7" i="6" s="1"/>
  <c r="GZ7" i="6"/>
  <c r="HY7" i="6" s="1"/>
  <c r="GW7" i="6"/>
  <c r="HV7" i="6" s="1"/>
  <c r="HO7" i="6"/>
  <c r="IN7" i="6" s="1"/>
  <c r="GY7" i="6"/>
  <c r="HX7" i="6" s="1"/>
  <c r="HM7" i="6"/>
  <c r="IL7" i="6" s="1"/>
  <c r="HK7" i="6"/>
  <c r="IJ7" i="6" s="1"/>
  <c r="HJ7" i="6"/>
  <c r="II7" i="6" s="1"/>
  <c r="HH7" i="6"/>
  <c r="IG7" i="6" s="1"/>
  <c r="HI7" i="6"/>
  <c r="IH7" i="6" s="1"/>
  <c r="HG7" i="6"/>
  <c r="IF7" i="6" s="1"/>
  <c r="HF7" i="6"/>
  <c r="IE7" i="6" s="1"/>
  <c r="HD7" i="6"/>
  <c r="IC7" i="6" s="1"/>
  <c r="GX7" i="6"/>
  <c r="HW7" i="6" s="1"/>
  <c r="HL7" i="6"/>
  <c r="IK7" i="6" s="1"/>
  <c r="GV7" i="6"/>
  <c r="HU7" i="6" s="1"/>
  <c r="HN7" i="6"/>
  <c r="IM7" i="6" s="1"/>
  <c r="HE6" i="6"/>
  <c r="ID6" i="6" s="1"/>
  <c r="HG6" i="6"/>
  <c r="IF6" i="6" s="1"/>
  <c r="HF6" i="6"/>
  <c r="IE6" i="6" s="1"/>
  <c r="HD6" i="6"/>
  <c r="IC6" i="6" s="1"/>
  <c r="HA6" i="6"/>
  <c r="HZ6" i="6" s="1"/>
  <c r="HC6" i="6"/>
  <c r="IB6" i="6" s="1"/>
  <c r="HM6" i="6"/>
  <c r="IL6" i="6" s="1"/>
  <c r="GW6" i="6"/>
  <c r="HV6" i="6" s="1"/>
  <c r="HO6" i="6"/>
  <c r="IN6" i="6" s="1"/>
  <c r="GY6" i="6"/>
  <c r="HX6" i="6" s="1"/>
  <c r="HN6" i="6"/>
  <c r="IM6" i="6" s="1"/>
  <c r="GX6" i="6"/>
  <c r="HW6" i="6" s="1"/>
  <c r="HL6" i="6"/>
  <c r="IK6" i="6" s="1"/>
  <c r="GV6" i="6"/>
  <c r="HU6" i="6" s="1"/>
  <c r="HI6" i="6"/>
  <c r="IH6" i="6" s="1"/>
  <c r="HK6" i="6"/>
  <c r="IJ6" i="6" s="1"/>
  <c r="HJ6" i="6"/>
  <c r="II6" i="6" s="1"/>
  <c r="HH6" i="6"/>
  <c r="IG6" i="6" s="1"/>
  <c r="HB6" i="6"/>
  <c r="IA6" i="6" s="1"/>
  <c r="GZ6" i="6"/>
  <c r="HY6" i="6" s="1"/>
  <c r="HI22" i="6"/>
  <c r="IH22" i="6" s="1"/>
  <c r="HG22" i="6"/>
  <c r="IF22" i="6" s="1"/>
  <c r="HF22" i="6"/>
  <c r="IE22" i="6" s="1"/>
  <c r="HD22" i="6"/>
  <c r="IC22" i="6" s="1"/>
  <c r="HE22" i="6"/>
  <c r="ID22" i="6" s="1"/>
  <c r="HC22" i="6"/>
  <c r="IB22" i="6" s="1"/>
  <c r="HL22" i="6"/>
  <c r="IK22" i="6" s="1"/>
  <c r="HA22" i="6"/>
  <c r="HZ22" i="6" s="1"/>
  <c r="HO22" i="6"/>
  <c r="IN22" i="6" s="1"/>
  <c r="GY22" i="6"/>
  <c r="HX22" i="6" s="1"/>
  <c r="HN22" i="6"/>
  <c r="IM22" i="6" s="1"/>
  <c r="GX22" i="6"/>
  <c r="HW22" i="6" s="1"/>
  <c r="GV22" i="6"/>
  <c r="HU22" i="6" s="1"/>
  <c r="HM22" i="6"/>
  <c r="IL22" i="6" s="1"/>
  <c r="GW22" i="6"/>
  <c r="HV22" i="6" s="1"/>
  <c r="HK22" i="6"/>
  <c r="IJ22" i="6" s="1"/>
  <c r="HJ22" i="6"/>
  <c r="II22" i="6" s="1"/>
  <c r="HH22" i="6"/>
  <c r="IG22" i="6" s="1"/>
  <c r="HB22" i="6"/>
  <c r="IA22" i="6" s="1"/>
  <c r="GZ22" i="6"/>
  <c r="HY22" i="6" s="1"/>
  <c r="HI42" i="6"/>
  <c r="IH42" i="6" s="1"/>
  <c r="HG42" i="6"/>
  <c r="IF42" i="6" s="1"/>
  <c r="GZ42" i="6"/>
  <c r="HY42" i="6" s="1"/>
  <c r="HF42" i="6"/>
  <c r="IE42" i="6" s="1"/>
  <c r="HE42" i="6"/>
  <c r="ID42" i="6" s="1"/>
  <c r="HC42" i="6"/>
  <c r="IB42" i="6" s="1"/>
  <c r="HL42" i="6"/>
  <c r="IK42" i="6" s="1"/>
  <c r="GV42" i="6"/>
  <c r="HU42" i="6" s="1"/>
  <c r="HA42" i="6"/>
  <c r="HZ42" i="6" s="1"/>
  <c r="HO42" i="6"/>
  <c r="IN42" i="6" s="1"/>
  <c r="GY42" i="6"/>
  <c r="HX42" i="6" s="1"/>
  <c r="HH42" i="6"/>
  <c r="IG42" i="6" s="1"/>
  <c r="HN42" i="6"/>
  <c r="IM42" i="6" s="1"/>
  <c r="GX42" i="6"/>
  <c r="HW42" i="6" s="1"/>
  <c r="HM42" i="6"/>
  <c r="IL42" i="6" s="1"/>
  <c r="GW42" i="6"/>
  <c r="HV42" i="6" s="1"/>
  <c r="HK42" i="6"/>
  <c r="IJ42" i="6" s="1"/>
  <c r="HD42" i="6"/>
  <c r="IC42" i="6" s="1"/>
  <c r="HJ42" i="6"/>
  <c r="II42" i="6" s="1"/>
  <c r="HB42" i="6"/>
  <c r="IA42" i="6" s="1"/>
  <c r="HK78" i="6"/>
  <c r="IJ78" i="6" s="1"/>
  <c r="HJ78" i="6"/>
  <c r="II78" i="6" s="1"/>
  <c r="HI78" i="6"/>
  <c r="IH78" i="6" s="1"/>
  <c r="HG78" i="6"/>
  <c r="IF78" i="6" s="1"/>
  <c r="HF78" i="6"/>
  <c r="IE78" i="6" s="1"/>
  <c r="HE78" i="6"/>
  <c r="ID78" i="6" s="1"/>
  <c r="HH78" i="6"/>
  <c r="IG78" i="6" s="1"/>
  <c r="GW78" i="6"/>
  <c r="HV78" i="6" s="1"/>
  <c r="HC78" i="6"/>
  <c r="IB78" i="6" s="1"/>
  <c r="HM78" i="6"/>
  <c r="IL78" i="6" s="1"/>
  <c r="GZ78" i="6"/>
  <c r="HY78" i="6" s="1"/>
  <c r="GY78" i="6"/>
  <c r="HX78" i="6" s="1"/>
  <c r="HN78" i="6"/>
  <c r="IM78" i="6" s="1"/>
  <c r="HA78" i="6"/>
  <c r="HZ78" i="6" s="1"/>
  <c r="GV78" i="6"/>
  <c r="HU78" i="6" s="1"/>
  <c r="HB78" i="6"/>
  <c r="IA78" i="6" s="1"/>
  <c r="HL78" i="6"/>
  <c r="IK78" i="6" s="1"/>
  <c r="HO78" i="6"/>
  <c r="IN78" i="6" s="1"/>
  <c r="GX78" i="6"/>
  <c r="HW78" i="6" s="1"/>
  <c r="HD78" i="6"/>
  <c r="IC78" i="6" s="1"/>
  <c r="HE35" i="6"/>
  <c r="ID35" i="6" s="1"/>
  <c r="HC35" i="6"/>
  <c r="IB35" i="6" s="1"/>
  <c r="HL35" i="6"/>
  <c r="IK35" i="6" s="1"/>
  <c r="GV35" i="6"/>
  <c r="HU35" i="6" s="1"/>
  <c r="HB35" i="6"/>
  <c r="IA35" i="6" s="1"/>
  <c r="HA35" i="6"/>
  <c r="HZ35" i="6" s="1"/>
  <c r="HO35" i="6"/>
  <c r="IN35" i="6" s="1"/>
  <c r="GY35" i="6"/>
  <c r="HX35" i="6" s="1"/>
  <c r="HH35" i="6"/>
  <c r="IG35" i="6" s="1"/>
  <c r="HM35" i="6"/>
  <c r="IL35" i="6" s="1"/>
  <c r="GW35" i="6"/>
  <c r="HV35" i="6" s="1"/>
  <c r="HK35" i="6"/>
  <c r="IJ35" i="6" s="1"/>
  <c r="HD35" i="6"/>
  <c r="IC35" i="6" s="1"/>
  <c r="HJ35" i="6"/>
  <c r="II35" i="6" s="1"/>
  <c r="HI35" i="6"/>
  <c r="IH35" i="6" s="1"/>
  <c r="HG35" i="6"/>
  <c r="IF35" i="6" s="1"/>
  <c r="GZ35" i="6"/>
  <c r="HY35" i="6" s="1"/>
  <c r="HF35" i="6"/>
  <c r="IE35" i="6" s="1"/>
  <c r="HN35" i="6"/>
  <c r="IM35" i="6" s="1"/>
  <c r="GX35" i="6"/>
  <c r="HW35" i="6" s="1"/>
  <c r="HM13" i="6"/>
  <c r="IL13" i="6" s="1"/>
  <c r="GW13" i="6"/>
  <c r="HV13" i="6" s="1"/>
  <c r="HK13" i="6"/>
  <c r="IJ13" i="6" s="1"/>
  <c r="HJ13" i="6"/>
  <c r="II13" i="6" s="1"/>
  <c r="HH13" i="6"/>
  <c r="IG13" i="6" s="1"/>
  <c r="HI13" i="6"/>
  <c r="IH13" i="6" s="1"/>
  <c r="HG13" i="6"/>
  <c r="IF13" i="6" s="1"/>
  <c r="HF13" i="6"/>
  <c r="IE13" i="6" s="1"/>
  <c r="HE13" i="6"/>
  <c r="ID13" i="6" s="1"/>
  <c r="HC13" i="6"/>
  <c r="IB13" i="6" s="1"/>
  <c r="HB13" i="6"/>
  <c r="IA13" i="6" s="1"/>
  <c r="GZ13" i="6"/>
  <c r="HY13" i="6" s="1"/>
  <c r="HA13" i="6"/>
  <c r="HZ13" i="6" s="1"/>
  <c r="HO13" i="6"/>
  <c r="IN13" i="6" s="1"/>
  <c r="GY13" i="6"/>
  <c r="HX13" i="6" s="1"/>
  <c r="HN13" i="6"/>
  <c r="IM13" i="6" s="1"/>
  <c r="GX13" i="6"/>
  <c r="HW13" i="6" s="1"/>
  <c r="HL13" i="6"/>
  <c r="IK13" i="6" s="1"/>
  <c r="GV13" i="6"/>
  <c r="HU13" i="6" s="1"/>
  <c r="HD13" i="6"/>
  <c r="IC13" i="6" s="1"/>
  <c r="HM29" i="6"/>
  <c r="IL29" i="6" s="1"/>
  <c r="GW29" i="6"/>
  <c r="HV29" i="6" s="1"/>
  <c r="HK29" i="6"/>
  <c r="IJ29" i="6" s="1"/>
  <c r="HD29" i="6"/>
  <c r="IC29" i="6" s="1"/>
  <c r="HJ29" i="6"/>
  <c r="II29" i="6" s="1"/>
  <c r="HI29" i="6"/>
  <c r="IH29" i="6" s="1"/>
  <c r="HG29" i="6"/>
  <c r="IF29" i="6" s="1"/>
  <c r="GZ29" i="6"/>
  <c r="HY29" i="6" s="1"/>
  <c r="HF29" i="6"/>
  <c r="IE29" i="6" s="1"/>
  <c r="HE29" i="6"/>
  <c r="ID29" i="6" s="1"/>
  <c r="HC29" i="6"/>
  <c r="IB29" i="6" s="1"/>
  <c r="HL29" i="6"/>
  <c r="IK29" i="6" s="1"/>
  <c r="GV29" i="6"/>
  <c r="HU29" i="6" s="1"/>
  <c r="HB29" i="6"/>
  <c r="IA29" i="6" s="1"/>
  <c r="HA29" i="6"/>
  <c r="HZ29" i="6" s="1"/>
  <c r="HO29" i="6"/>
  <c r="IN29" i="6" s="1"/>
  <c r="GY29" i="6"/>
  <c r="HX29" i="6" s="1"/>
  <c r="HH29" i="6"/>
  <c r="IG29" i="6" s="1"/>
  <c r="HN29" i="6"/>
  <c r="IM29" i="6" s="1"/>
  <c r="GX29" i="6"/>
  <c r="HW29" i="6" s="1"/>
  <c r="HM45" i="6"/>
  <c r="IL45" i="6" s="1"/>
  <c r="GW45" i="6"/>
  <c r="HV45" i="6" s="1"/>
  <c r="HK45" i="6"/>
  <c r="IJ45" i="6" s="1"/>
  <c r="HD45" i="6"/>
  <c r="IC45" i="6" s="1"/>
  <c r="HJ45" i="6"/>
  <c r="II45" i="6" s="1"/>
  <c r="HI45" i="6"/>
  <c r="IH45" i="6" s="1"/>
  <c r="HG45" i="6"/>
  <c r="IF45" i="6" s="1"/>
  <c r="GZ45" i="6"/>
  <c r="HY45" i="6" s="1"/>
  <c r="HE45" i="6"/>
  <c r="ID45" i="6" s="1"/>
  <c r="HC45" i="6"/>
  <c r="IB45" i="6" s="1"/>
  <c r="HL45" i="6"/>
  <c r="IK45" i="6" s="1"/>
  <c r="GV45" i="6"/>
  <c r="HU45" i="6" s="1"/>
  <c r="HB45" i="6"/>
  <c r="IA45" i="6" s="1"/>
  <c r="HA45" i="6"/>
  <c r="HZ45" i="6" s="1"/>
  <c r="HO45" i="6"/>
  <c r="IN45" i="6" s="1"/>
  <c r="GY45" i="6"/>
  <c r="HX45" i="6" s="1"/>
  <c r="HH45" i="6"/>
  <c r="IG45" i="6" s="1"/>
  <c r="HN45" i="6"/>
  <c r="IM45" i="6" s="1"/>
  <c r="GX45" i="6"/>
  <c r="HW45" i="6" s="1"/>
  <c r="HF45" i="6"/>
  <c r="IE45" i="6" s="1"/>
  <c r="GZ61" i="6"/>
  <c r="HY61" i="6" s="1"/>
  <c r="HM61" i="6"/>
  <c r="IL61" i="6" s="1"/>
  <c r="GW61" i="6"/>
  <c r="HV61" i="6" s="1"/>
  <c r="HK61" i="6"/>
  <c r="IJ61" i="6" s="1"/>
  <c r="HJ61" i="6"/>
  <c r="II61" i="6" s="1"/>
  <c r="HL61" i="6"/>
  <c r="IK61" i="6" s="1"/>
  <c r="GV61" i="6"/>
  <c r="HU61" i="6" s="1"/>
  <c r="HI61" i="6"/>
  <c r="IH61" i="6" s="1"/>
  <c r="HG61" i="6"/>
  <c r="IF61" i="6" s="1"/>
  <c r="HF61" i="6"/>
  <c r="IE61" i="6" s="1"/>
  <c r="HH61" i="6"/>
  <c r="IG61" i="6" s="1"/>
  <c r="HE61" i="6"/>
  <c r="ID61" i="6" s="1"/>
  <c r="HC61" i="6"/>
  <c r="IB61" i="6" s="1"/>
  <c r="HB61" i="6"/>
  <c r="IA61" i="6" s="1"/>
  <c r="HD61" i="6"/>
  <c r="IC61" i="6" s="1"/>
  <c r="HA61" i="6"/>
  <c r="HZ61" i="6" s="1"/>
  <c r="HO61" i="6"/>
  <c r="IN61" i="6" s="1"/>
  <c r="GY61" i="6"/>
  <c r="HX61" i="6" s="1"/>
  <c r="HN61" i="6"/>
  <c r="IM61" i="6" s="1"/>
  <c r="GX61" i="6"/>
  <c r="HW61" i="6" s="1"/>
  <c r="HO81" i="6"/>
  <c r="IN81" i="6" s="1"/>
  <c r="GY81" i="6"/>
  <c r="HX81" i="6" s="1"/>
  <c r="HN81" i="6"/>
  <c r="IM81" i="6" s="1"/>
  <c r="GX81" i="6"/>
  <c r="HW81" i="6" s="1"/>
  <c r="HI81" i="6"/>
  <c r="IH81" i="6" s="1"/>
  <c r="HK81" i="6"/>
  <c r="IJ81" i="6" s="1"/>
  <c r="HJ81" i="6"/>
  <c r="II81" i="6" s="1"/>
  <c r="HM81" i="6"/>
  <c r="IL81" i="6" s="1"/>
  <c r="HL81" i="6"/>
  <c r="IK81" i="6" s="1"/>
  <c r="GV81" i="6"/>
  <c r="HU81" i="6" s="1"/>
  <c r="HA81" i="6"/>
  <c r="HZ81" i="6" s="1"/>
  <c r="HG81" i="6"/>
  <c r="IF81" i="6" s="1"/>
  <c r="GW81" i="6"/>
  <c r="HV81" i="6" s="1"/>
  <c r="HD81" i="6"/>
  <c r="IC81" i="6" s="1"/>
  <c r="HC81" i="6"/>
  <c r="IB81" i="6" s="1"/>
  <c r="GZ81" i="6"/>
  <c r="HY81" i="6" s="1"/>
  <c r="HF81" i="6"/>
  <c r="IE81" i="6" s="1"/>
  <c r="HB81" i="6"/>
  <c r="IA81" i="6" s="1"/>
  <c r="HE81" i="6"/>
  <c r="ID81" i="6" s="1"/>
  <c r="HH81" i="6"/>
  <c r="IG81" i="6" s="1"/>
  <c r="HE27" i="6"/>
  <c r="ID27" i="6" s="1"/>
  <c r="HC27" i="6"/>
  <c r="IB27" i="6" s="1"/>
  <c r="HL27" i="6"/>
  <c r="IK27" i="6" s="1"/>
  <c r="GV27" i="6"/>
  <c r="HU27" i="6" s="1"/>
  <c r="HB27" i="6"/>
  <c r="IA27" i="6" s="1"/>
  <c r="HA27" i="6"/>
  <c r="HZ27" i="6" s="1"/>
  <c r="HO27" i="6"/>
  <c r="IN27" i="6" s="1"/>
  <c r="GY27" i="6"/>
  <c r="HX27" i="6" s="1"/>
  <c r="HH27" i="6"/>
  <c r="IG27" i="6" s="1"/>
  <c r="HN27" i="6"/>
  <c r="IM27" i="6" s="1"/>
  <c r="HM27" i="6"/>
  <c r="IL27" i="6" s="1"/>
  <c r="GW27" i="6"/>
  <c r="HV27" i="6" s="1"/>
  <c r="HK27" i="6"/>
  <c r="IJ27" i="6" s="1"/>
  <c r="HD27" i="6"/>
  <c r="IC27" i="6" s="1"/>
  <c r="HJ27" i="6"/>
  <c r="II27" i="6" s="1"/>
  <c r="HI27" i="6"/>
  <c r="IH27" i="6" s="1"/>
  <c r="HG27" i="6"/>
  <c r="IF27" i="6" s="1"/>
  <c r="GZ27" i="6"/>
  <c r="HY27" i="6" s="1"/>
  <c r="HF27" i="6"/>
  <c r="IE27" i="6" s="1"/>
  <c r="GX27" i="6"/>
  <c r="HW27" i="6" s="1"/>
  <c r="HA20" i="6"/>
  <c r="HZ20" i="6" s="1"/>
  <c r="HO20" i="6"/>
  <c r="IN20" i="6" s="1"/>
  <c r="GY20" i="6"/>
  <c r="HX20" i="6" s="1"/>
  <c r="HN20" i="6"/>
  <c r="IM20" i="6" s="1"/>
  <c r="GX20" i="6"/>
  <c r="HW20" i="6" s="1"/>
  <c r="HL20" i="6"/>
  <c r="IK20" i="6" s="1"/>
  <c r="GV20" i="6"/>
  <c r="HU20" i="6" s="1"/>
  <c r="HM20" i="6"/>
  <c r="IL20" i="6" s="1"/>
  <c r="GW20" i="6"/>
  <c r="HV20" i="6" s="1"/>
  <c r="HK20" i="6"/>
  <c r="IJ20" i="6" s="1"/>
  <c r="HI20" i="6"/>
  <c r="IH20" i="6" s="1"/>
  <c r="HG20" i="6"/>
  <c r="IF20" i="6" s="1"/>
  <c r="HF20" i="6"/>
  <c r="IE20" i="6" s="1"/>
  <c r="HD20" i="6"/>
  <c r="IC20" i="6" s="1"/>
  <c r="HE20" i="6"/>
  <c r="ID20" i="6" s="1"/>
  <c r="HC20" i="6"/>
  <c r="IB20" i="6" s="1"/>
  <c r="HB20" i="6"/>
  <c r="IA20" i="6" s="1"/>
  <c r="GZ20" i="6"/>
  <c r="HY20" i="6" s="1"/>
  <c r="HJ20" i="6"/>
  <c r="II20" i="6" s="1"/>
  <c r="HH20" i="6"/>
  <c r="IG20" i="6" s="1"/>
  <c r="HE15" i="6"/>
  <c r="ID15" i="6" s="1"/>
  <c r="HC15" i="6"/>
  <c r="IB15" i="6" s="1"/>
  <c r="HB15" i="6"/>
  <c r="IA15" i="6" s="1"/>
  <c r="GZ15" i="6"/>
  <c r="HY15" i="6" s="1"/>
  <c r="HA15" i="6"/>
  <c r="HZ15" i="6" s="1"/>
  <c r="HO15" i="6"/>
  <c r="IN15" i="6" s="1"/>
  <c r="GY15" i="6"/>
  <c r="HX15" i="6" s="1"/>
  <c r="GX15" i="6"/>
  <c r="HW15" i="6" s="1"/>
  <c r="HM15" i="6"/>
  <c r="IL15" i="6" s="1"/>
  <c r="GW15" i="6"/>
  <c r="HV15" i="6" s="1"/>
  <c r="HK15" i="6"/>
  <c r="IJ15" i="6" s="1"/>
  <c r="HJ15" i="6"/>
  <c r="II15" i="6" s="1"/>
  <c r="HH15" i="6"/>
  <c r="IG15" i="6" s="1"/>
  <c r="HI15" i="6"/>
  <c r="IH15" i="6" s="1"/>
  <c r="HG15" i="6"/>
  <c r="IF15" i="6" s="1"/>
  <c r="HF15" i="6"/>
  <c r="IE15" i="6" s="1"/>
  <c r="HD15" i="6"/>
  <c r="IC15" i="6" s="1"/>
  <c r="HN15" i="6"/>
  <c r="IM15" i="6" s="1"/>
  <c r="HL15" i="6"/>
  <c r="IK15" i="6" s="1"/>
  <c r="GV15" i="6"/>
  <c r="HU15" i="6" s="1"/>
  <c r="GW79" i="6"/>
  <c r="HV79" i="6" s="1"/>
  <c r="HG79" i="6"/>
  <c r="IF79" i="6" s="1"/>
  <c r="HF79" i="6"/>
  <c r="IE79" i="6" s="1"/>
  <c r="HC79" i="6"/>
  <c r="IB79" i="6" s="1"/>
  <c r="HB79" i="6"/>
  <c r="IA79" i="6" s="1"/>
  <c r="HD79" i="6"/>
  <c r="IC79" i="6" s="1"/>
  <c r="HO79" i="6"/>
  <c r="IN79" i="6" s="1"/>
  <c r="GX79" i="6"/>
  <c r="HW79" i="6" s="1"/>
  <c r="GZ79" i="6"/>
  <c r="HY79" i="6" s="1"/>
  <c r="HK79" i="6"/>
  <c r="IJ79" i="6" s="1"/>
  <c r="GV79" i="6"/>
  <c r="HU79" i="6" s="1"/>
  <c r="HI79" i="6"/>
  <c r="IH79" i="6" s="1"/>
  <c r="GY79" i="6"/>
  <c r="HX79" i="6" s="1"/>
  <c r="HN79" i="6"/>
  <c r="IM79" i="6" s="1"/>
  <c r="HM79" i="6"/>
  <c r="IL79" i="6" s="1"/>
  <c r="HL79" i="6"/>
  <c r="IK79" i="6" s="1"/>
  <c r="HA79" i="6"/>
  <c r="HZ79" i="6" s="1"/>
  <c r="HJ79" i="6"/>
  <c r="II79" i="6" s="1"/>
  <c r="HE79" i="6"/>
  <c r="ID79" i="6" s="1"/>
  <c r="HH79" i="6"/>
  <c r="IG79" i="6" s="1"/>
  <c r="HE23" i="6"/>
  <c r="ID23" i="6" s="1"/>
  <c r="HC23" i="6"/>
  <c r="IB23" i="6" s="1"/>
  <c r="HL23" i="6"/>
  <c r="IK23" i="6" s="1"/>
  <c r="GV23" i="6"/>
  <c r="HU23" i="6" s="1"/>
  <c r="HB23" i="6"/>
  <c r="IA23" i="6" s="1"/>
  <c r="HA23" i="6"/>
  <c r="HZ23" i="6" s="1"/>
  <c r="HO23" i="6"/>
  <c r="IN23" i="6" s="1"/>
  <c r="GY23" i="6"/>
  <c r="HX23" i="6" s="1"/>
  <c r="GX23" i="6"/>
  <c r="HW23" i="6" s="1"/>
  <c r="HM23" i="6"/>
  <c r="IL23" i="6" s="1"/>
  <c r="GW23" i="6"/>
  <c r="HV23" i="6" s="1"/>
  <c r="HK23" i="6"/>
  <c r="IJ23" i="6" s="1"/>
  <c r="HD23" i="6"/>
  <c r="IC23" i="6" s="1"/>
  <c r="HJ23" i="6"/>
  <c r="II23" i="6" s="1"/>
  <c r="HI23" i="6"/>
  <c r="IH23" i="6" s="1"/>
  <c r="HG23" i="6"/>
  <c r="IF23" i="6" s="1"/>
  <c r="GZ23" i="6"/>
  <c r="HY23" i="6" s="1"/>
  <c r="HF23" i="6"/>
  <c r="IE23" i="6" s="1"/>
  <c r="HH23" i="6"/>
  <c r="IG23" i="6" s="1"/>
  <c r="HN23" i="6"/>
  <c r="IM23" i="6" s="1"/>
  <c r="HL62" i="6"/>
  <c r="IK62" i="6" s="1"/>
  <c r="GV62" i="6"/>
  <c r="HU62" i="6" s="1"/>
  <c r="HI62" i="6"/>
  <c r="IH62" i="6" s="1"/>
  <c r="HG62" i="6"/>
  <c r="IF62" i="6" s="1"/>
  <c r="HF62" i="6"/>
  <c r="IE62" i="6" s="1"/>
  <c r="HH62" i="6"/>
  <c r="IG62" i="6" s="1"/>
  <c r="HE62" i="6"/>
  <c r="ID62" i="6" s="1"/>
  <c r="HC62" i="6"/>
  <c r="IB62" i="6" s="1"/>
  <c r="HD62" i="6"/>
  <c r="IC62" i="6" s="1"/>
  <c r="HA62" i="6"/>
  <c r="HZ62" i="6" s="1"/>
  <c r="HO62" i="6"/>
  <c r="IN62" i="6" s="1"/>
  <c r="GY62" i="6"/>
  <c r="HX62" i="6" s="1"/>
  <c r="HN62" i="6"/>
  <c r="IM62" i="6" s="1"/>
  <c r="GX62" i="6"/>
  <c r="HW62" i="6" s="1"/>
  <c r="GZ62" i="6"/>
  <c r="HY62" i="6" s="1"/>
  <c r="HM62" i="6"/>
  <c r="IL62" i="6" s="1"/>
  <c r="GW62" i="6"/>
  <c r="HV62" i="6" s="1"/>
  <c r="HK62" i="6"/>
  <c r="IJ62" i="6" s="1"/>
  <c r="HJ62" i="6"/>
  <c r="II62" i="6" s="1"/>
  <c r="HB62" i="6"/>
  <c r="IA62" i="6" s="1"/>
  <c r="HG83" i="6"/>
  <c r="IF83" i="6" s="1"/>
  <c r="HF83" i="6"/>
  <c r="IE83" i="6" s="1"/>
  <c r="HI83" i="6"/>
  <c r="IH83" i="6" s="1"/>
  <c r="HC83" i="6"/>
  <c r="IB83" i="6" s="1"/>
  <c r="HB83" i="6"/>
  <c r="IA83" i="6" s="1"/>
  <c r="GW83" i="6"/>
  <c r="HV83" i="6" s="1"/>
  <c r="HD83" i="6"/>
  <c r="IC83" i="6" s="1"/>
  <c r="GY83" i="6"/>
  <c r="HX83" i="6" s="1"/>
  <c r="HN83" i="6"/>
  <c r="IM83" i="6" s="1"/>
  <c r="HH83" i="6"/>
  <c r="IG83" i="6" s="1"/>
  <c r="HJ83" i="6"/>
  <c r="II83" i="6" s="1"/>
  <c r="GZ83" i="6"/>
  <c r="HY83" i="6" s="1"/>
  <c r="HA83" i="6"/>
  <c r="HZ83" i="6" s="1"/>
  <c r="HO83" i="6"/>
  <c r="IN83" i="6" s="1"/>
  <c r="GX83" i="6"/>
  <c r="HW83" i="6" s="1"/>
  <c r="HM83" i="6"/>
  <c r="IL83" i="6" s="1"/>
  <c r="GV83" i="6"/>
  <c r="HU83" i="6" s="1"/>
  <c r="HK83" i="6"/>
  <c r="IJ83" i="6" s="1"/>
  <c r="HE83" i="6"/>
  <c r="ID83" i="6" s="1"/>
  <c r="HL83" i="6"/>
  <c r="IK83" i="6" s="1"/>
  <c r="HA48" i="6"/>
  <c r="HZ48" i="6" s="1"/>
  <c r="HO48" i="6"/>
  <c r="IN48" i="6" s="1"/>
  <c r="GY48" i="6"/>
  <c r="HX48" i="6" s="1"/>
  <c r="HH48" i="6"/>
  <c r="IG48" i="6" s="1"/>
  <c r="HN48" i="6"/>
  <c r="IM48" i="6" s="1"/>
  <c r="GX48" i="6"/>
  <c r="HW48" i="6" s="1"/>
  <c r="HM48" i="6"/>
  <c r="IL48" i="6" s="1"/>
  <c r="GW48" i="6"/>
  <c r="HV48" i="6" s="1"/>
  <c r="HK48" i="6"/>
  <c r="IJ48" i="6" s="1"/>
  <c r="HD48" i="6"/>
  <c r="IC48" i="6" s="1"/>
  <c r="HJ48" i="6"/>
  <c r="II48" i="6" s="1"/>
  <c r="HI48" i="6"/>
  <c r="IH48" i="6" s="1"/>
  <c r="HG48" i="6"/>
  <c r="IF48" i="6" s="1"/>
  <c r="GZ48" i="6"/>
  <c r="HY48" i="6" s="1"/>
  <c r="HF48" i="6"/>
  <c r="IE48" i="6" s="1"/>
  <c r="HE48" i="6"/>
  <c r="ID48" i="6" s="1"/>
  <c r="HC48" i="6"/>
  <c r="IB48" i="6" s="1"/>
  <c r="HL48" i="6"/>
  <c r="IK48" i="6" s="1"/>
  <c r="GV48" i="6"/>
  <c r="HU48" i="6" s="1"/>
  <c r="HB48" i="6"/>
  <c r="IA48" i="6" s="1"/>
  <c r="HD64" i="6"/>
  <c r="IC64" i="6" s="1"/>
  <c r="HA64" i="6"/>
  <c r="HZ64" i="6" s="1"/>
  <c r="HO64" i="6"/>
  <c r="IN64" i="6" s="1"/>
  <c r="GY64" i="6"/>
  <c r="HX64" i="6" s="1"/>
  <c r="HN64" i="6"/>
  <c r="IM64" i="6" s="1"/>
  <c r="GX64" i="6"/>
  <c r="HW64" i="6" s="1"/>
  <c r="GZ64" i="6"/>
  <c r="HY64" i="6" s="1"/>
  <c r="HM64" i="6"/>
  <c r="IL64" i="6" s="1"/>
  <c r="GW64" i="6"/>
  <c r="HV64" i="6" s="1"/>
  <c r="HK64" i="6"/>
  <c r="IJ64" i="6" s="1"/>
  <c r="HJ64" i="6"/>
  <c r="II64" i="6" s="1"/>
  <c r="HL64" i="6"/>
  <c r="IK64" i="6" s="1"/>
  <c r="GV64" i="6"/>
  <c r="HU64" i="6" s="1"/>
  <c r="HI64" i="6"/>
  <c r="IH64" i="6" s="1"/>
  <c r="HG64" i="6"/>
  <c r="IF64" i="6" s="1"/>
  <c r="HF64" i="6"/>
  <c r="IE64" i="6" s="1"/>
  <c r="HH64" i="6"/>
  <c r="IG64" i="6" s="1"/>
  <c r="HE64" i="6"/>
  <c r="ID64" i="6" s="1"/>
  <c r="HC64" i="6"/>
  <c r="IB64" i="6" s="1"/>
  <c r="HB64" i="6"/>
  <c r="IA64" i="6" s="1"/>
  <c r="HE80" i="6"/>
  <c r="ID80" i="6" s="1"/>
  <c r="HC80" i="6"/>
  <c r="IB80" i="6" s="1"/>
  <c r="HB80" i="6"/>
  <c r="IA80" i="6" s="1"/>
  <c r="GW80" i="6"/>
  <c r="HV80" i="6" s="1"/>
  <c r="HO80" i="6"/>
  <c r="IN80" i="6" s="1"/>
  <c r="GY80" i="6"/>
  <c r="HX80" i="6" s="1"/>
  <c r="HN80" i="6"/>
  <c r="IM80" i="6" s="1"/>
  <c r="GX80" i="6"/>
  <c r="HW80" i="6" s="1"/>
  <c r="HA80" i="6"/>
  <c r="HZ80" i="6" s="1"/>
  <c r="GZ80" i="6"/>
  <c r="HY80" i="6" s="1"/>
  <c r="HJ80" i="6"/>
  <c r="II80" i="6" s="1"/>
  <c r="HD80" i="6"/>
  <c r="IC80" i="6" s="1"/>
  <c r="HM80" i="6"/>
  <c r="IL80" i="6" s="1"/>
  <c r="HF80" i="6"/>
  <c r="IE80" i="6" s="1"/>
  <c r="HI80" i="6"/>
  <c r="IH80" i="6" s="1"/>
  <c r="GV80" i="6"/>
  <c r="HU80" i="6" s="1"/>
  <c r="HK80" i="6"/>
  <c r="IJ80" i="6" s="1"/>
  <c r="HL80" i="6"/>
  <c r="IK80" i="6" s="1"/>
  <c r="HG80" i="6"/>
  <c r="IF80" i="6" s="1"/>
  <c r="HH80" i="6"/>
  <c r="IG80" i="6" s="1"/>
  <c r="HH55" i="6"/>
  <c r="IG55" i="6" s="1"/>
  <c r="HE55" i="6"/>
  <c r="ID55" i="6" s="1"/>
  <c r="HC55" i="6"/>
  <c r="IB55" i="6" s="1"/>
  <c r="HB55" i="6"/>
  <c r="IA55" i="6" s="1"/>
  <c r="HD55" i="6"/>
  <c r="IC55" i="6" s="1"/>
  <c r="HA55" i="6"/>
  <c r="HZ55" i="6" s="1"/>
  <c r="HO55" i="6"/>
  <c r="IN55" i="6" s="1"/>
  <c r="GY55" i="6"/>
  <c r="HX55" i="6" s="1"/>
  <c r="HN55" i="6"/>
  <c r="IM55" i="6" s="1"/>
  <c r="GZ55" i="6"/>
  <c r="HY55" i="6" s="1"/>
  <c r="HM55" i="6"/>
  <c r="IL55" i="6" s="1"/>
  <c r="GW55" i="6"/>
  <c r="HV55" i="6" s="1"/>
  <c r="HK55" i="6"/>
  <c r="IJ55" i="6" s="1"/>
  <c r="HJ55" i="6"/>
  <c r="II55" i="6" s="1"/>
  <c r="HL55" i="6"/>
  <c r="IK55" i="6" s="1"/>
  <c r="GV55" i="6"/>
  <c r="HU55" i="6" s="1"/>
  <c r="HI55" i="6"/>
  <c r="IH55" i="6" s="1"/>
  <c r="HG55" i="6"/>
  <c r="IF55" i="6" s="1"/>
  <c r="HF55" i="6"/>
  <c r="IE55" i="6" s="1"/>
  <c r="GX55" i="6"/>
  <c r="HW55" i="6" s="1"/>
  <c r="HI10" i="6"/>
  <c r="IH10" i="6" s="1"/>
  <c r="HG10" i="6"/>
  <c r="IF10" i="6" s="1"/>
  <c r="HF10" i="6"/>
  <c r="IE10" i="6" s="1"/>
  <c r="HD10" i="6"/>
  <c r="IC10" i="6" s="1"/>
  <c r="HE10" i="6"/>
  <c r="ID10" i="6" s="1"/>
  <c r="HC10" i="6"/>
  <c r="IB10" i="6" s="1"/>
  <c r="HA10" i="6"/>
  <c r="HZ10" i="6" s="1"/>
  <c r="HO10" i="6"/>
  <c r="IN10" i="6" s="1"/>
  <c r="GY10" i="6"/>
  <c r="HX10" i="6" s="1"/>
  <c r="HN10" i="6"/>
  <c r="IM10" i="6" s="1"/>
  <c r="GX10" i="6"/>
  <c r="HW10" i="6" s="1"/>
  <c r="HL10" i="6"/>
  <c r="IK10" i="6" s="1"/>
  <c r="GV10" i="6"/>
  <c r="HU10" i="6" s="1"/>
  <c r="HM10" i="6"/>
  <c r="IL10" i="6" s="1"/>
  <c r="GW10" i="6"/>
  <c r="HV10" i="6" s="1"/>
  <c r="HK10" i="6"/>
  <c r="IJ10" i="6" s="1"/>
  <c r="HJ10" i="6"/>
  <c r="II10" i="6" s="1"/>
  <c r="HH10" i="6"/>
  <c r="IG10" i="6" s="1"/>
  <c r="HB10" i="6"/>
  <c r="IA10" i="6" s="1"/>
  <c r="GZ10" i="6"/>
  <c r="HY10" i="6" s="1"/>
  <c r="HI26" i="6"/>
  <c r="IH26" i="6" s="1"/>
  <c r="HG26" i="6"/>
  <c r="IF26" i="6" s="1"/>
  <c r="GZ26" i="6"/>
  <c r="HY26" i="6" s="1"/>
  <c r="HF26" i="6"/>
  <c r="IE26" i="6" s="1"/>
  <c r="HE26" i="6"/>
  <c r="ID26" i="6" s="1"/>
  <c r="HC26" i="6"/>
  <c r="IB26" i="6" s="1"/>
  <c r="GV26" i="6"/>
  <c r="HU26" i="6" s="1"/>
  <c r="HB26" i="6"/>
  <c r="IA26" i="6" s="1"/>
  <c r="HA26" i="6"/>
  <c r="HZ26" i="6" s="1"/>
  <c r="HO26" i="6"/>
  <c r="IN26" i="6" s="1"/>
  <c r="GY26" i="6"/>
  <c r="HX26" i="6" s="1"/>
  <c r="HH26" i="6"/>
  <c r="IG26" i="6" s="1"/>
  <c r="HN26" i="6"/>
  <c r="IM26" i="6" s="1"/>
  <c r="GX26" i="6"/>
  <c r="HW26" i="6" s="1"/>
  <c r="HM26" i="6"/>
  <c r="IL26" i="6" s="1"/>
  <c r="GW26" i="6"/>
  <c r="HV26" i="6" s="1"/>
  <c r="HK26" i="6"/>
  <c r="IJ26" i="6" s="1"/>
  <c r="HD26" i="6"/>
  <c r="IC26" i="6" s="1"/>
  <c r="HJ26" i="6"/>
  <c r="II26" i="6" s="1"/>
  <c r="HL26" i="6"/>
  <c r="IK26" i="6" s="1"/>
  <c r="HI46" i="6"/>
  <c r="IH46" i="6" s="1"/>
  <c r="HG46" i="6"/>
  <c r="IF46" i="6" s="1"/>
  <c r="GZ46" i="6"/>
  <c r="HY46" i="6" s="1"/>
  <c r="HF46" i="6"/>
  <c r="IE46" i="6" s="1"/>
  <c r="HE46" i="6"/>
  <c r="ID46" i="6" s="1"/>
  <c r="HC46" i="6"/>
  <c r="IB46" i="6" s="1"/>
  <c r="HL46" i="6"/>
  <c r="IK46" i="6" s="1"/>
  <c r="GV46" i="6"/>
  <c r="HU46" i="6" s="1"/>
  <c r="HA46" i="6"/>
  <c r="HZ46" i="6" s="1"/>
  <c r="HO46" i="6"/>
  <c r="IN46" i="6" s="1"/>
  <c r="GY46" i="6"/>
  <c r="HX46" i="6" s="1"/>
  <c r="HH46" i="6"/>
  <c r="IG46" i="6" s="1"/>
  <c r="HN46" i="6"/>
  <c r="IM46" i="6" s="1"/>
  <c r="GX46" i="6"/>
  <c r="HW46" i="6" s="1"/>
  <c r="HM46" i="6"/>
  <c r="IL46" i="6" s="1"/>
  <c r="GW46" i="6"/>
  <c r="HV46" i="6" s="1"/>
  <c r="HK46" i="6"/>
  <c r="IJ46" i="6" s="1"/>
  <c r="HD46" i="6"/>
  <c r="IC46" i="6" s="1"/>
  <c r="HJ46" i="6"/>
  <c r="II46" i="6" s="1"/>
  <c r="HB46" i="6"/>
  <c r="IA46" i="6" s="1"/>
  <c r="HK86" i="6"/>
  <c r="IJ86" i="6" s="1"/>
  <c r="HJ86" i="6"/>
  <c r="II86" i="6" s="1"/>
  <c r="HG86" i="6"/>
  <c r="IF86" i="6" s="1"/>
  <c r="HF86" i="6"/>
  <c r="IE86" i="6" s="1"/>
  <c r="GW86" i="6"/>
  <c r="HV86" i="6" s="1"/>
  <c r="HH86" i="6"/>
  <c r="IG86" i="6" s="1"/>
  <c r="HC86" i="6"/>
  <c r="IB86" i="6" s="1"/>
  <c r="HM86" i="6"/>
  <c r="IL86" i="6" s="1"/>
  <c r="HL86" i="6"/>
  <c r="IK86" i="6" s="1"/>
  <c r="GY86" i="6"/>
  <c r="HX86" i="6" s="1"/>
  <c r="HN86" i="6"/>
  <c r="IM86" i="6" s="1"/>
  <c r="HE86" i="6"/>
  <c r="ID86" i="6" s="1"/>
  <c r="HD86" i="6"/>
  <c r="IC86" i="6" s="1"/>
  <c r="HI86" i="6"/>
  <c r="IH86" i="6" s="1"/>
  <c r="HB86" i="6"/>
  <c r="IA86" i="6" s="1"/>
  <c r="GZ86" i="6"/>
  <c r="HY86" i="6" s="1"/>
  <c r="HA86" i="6"/>
  <c r="HZ86" i="6" s="1"/>
  <c r="HO86" i="6"/>
  <c r="IN86" i="6" s="1"/>
  <c r="GX86" i="6"/>
  <c r="HW86" i="6" s="1"/>
  <c r="GV86" i="6"/>
  <c r="HU86" i="6" s="1"/>
  <c r="HM17" i="6"/>
  <c r="IL17" i="6" s="1"/>
  <c r="GW17" i="6"/>
  <c r="HV17" i="6" s="1"/>
  <c r="HK17" i="6"/>
  <c r="IJ17" i="6" s="1"/>
  <c r="HJ17" i="6"/>
  <c r="II17" i="6" s="1"/>
  <c r="HH17" i="6"/>
  <c r="IG17" i="6" s="1"/>
  <c r="HI17" i="6"/>
  <c r="IH17" i="6" s="1"/>
  <c r="HG17" i="6"/>
  <c r="IF17" i="6" s="1"/>
  <c r="HE17" i="6"/>
  <c r="ID17" i="6" s="1"/>
  <c r="HC17" i="6"/>
  <c r="IB17" i="6" s="1"/>
  <c r="HB17" i="6"/>
  <c r="IA17" i="6" s="1"/>
  <c r="GZ17" i="6"/>
  <c r="HY17" i="6" s="1"/>
  <c r="HA17" i="6"/>
  <c r="HZ17" i="6" s="1"/>
  <c r="HO17" i="6"/>
  <c r="IN17" i="6" s="1"/>
  <c r="GY17" i="6"/>
  <c r="HX17" i="6" s="1"/>
  <c r="HN17" i="6"/>
  <c r="IM17" i="6" s="1"/>
  <c r="GX17" i="6"/>
  <c r="HW17" i="6" s="1"/>
  <c r="HL17" i="6"/>
  <c r="IK17" i="6" s="1"/>
  <c r="GV17" i="6"/>
  <c r="HU17" i="6" s="1"/>
  <c r="HF17" i="6"/>
  <c r="IE17" i="6" s="1"/>
  <c r="HD17" i="6"/>
  <c r="IC17" i="6" s="1"/>
  <c r="HM33" i="6"/>
  <c r="IL33" i="6" s="1"/>
  <c r="GW33" i="6"/>
  <c r="HV33" i="6" s="1"/>
  <c r="HK33" i="6"/>
  <c r="IJ33" i="6" s="1"/>
  <c r="HD33" i="6"/>
  <c r="IC33" i="6" s="1"/>
  <c r="HJ33" i="6"/>
  <c r="II33" i="6" s="1"/>
  <c r="HI33" i="6"/>
  <c r="IH33" i="6" s="1"/>
  <c r="HG33" i="6"/>
  <c r="IF33" i="6" s="1"/>
  <c r="HE33" i="6"/>
  <c r="ID33" i="6" s="1"/>
  <c r="HC33" i="6"/>
  <c r="IB33" i="6" s="1"/>
  <c r="HL33" i="6"/>
  <c r="IK33" i="6" s="1"/>
  <c r="GV33" i="6"/>
  <c r="HU33" i="6" s="1"/>
  <c r="HB33" i="6"/>
  <c r="IA33" i="6" s="1"/>
  <c r="HA33" i="6"/>
  <c r="HZ33" i="6" s="1"/>
  <c r="HO33" i="6"/>
  <c r="IN33" i="6" s="1"/>
  <c r="GY33" i="6"/>
  <c r="HX33" i="6" s="1"/>
  <c r="HH33" i="6"/>
  <c r="IG33" i="6" s="1"/>
  <c r="HN33" i="6"/>
  <c r="IM33" i="6" s="1"/>
  <c r="GX33" i="6"/>
  <c r="HW33" i="6" s="1"/>
  <c r="GZ33" i="6"/>
  <c r="HY33" i="6" s="1"/>
  <c r="HF33" i="6"/>
  <c r="IE33" i="6" s="1"/>
  <c r="HM49" i="6"/>
  <c r="IL49" i="6" s="1"/>
  <c r="GW49" i="6"/>
  <c r="HV49" i="6" s="1"/>
  <c r="HK49" i="6"/>
  <c r="IJ49" i="6" s="1"/>
  <c r="HD49" i="6"/>
  <c r="IC49" i="6" s="1"/>
  <c r="HJ49" i="6"/>
  <c r="II49" i="6" s="1"/>
  <c r="HI49" i="6"/>
  <c r="IH49" i="6" s="1"/>
  <c r="HG49" i="6"/>
  <c r="IF49" i="6" s="1"/>
  <c r="GZ49" i="6"/>
  <c r="HY49" i="6" s="1"/>
  <c r="HE49" i="6"/>
  <c r="ID49" i="6" s="1"/>
  <c r="HC49" i="6"/>
  <c r="IB49" i="6" s="1"/>
  <c r="HL49" i="6"/>
  <c r="IK49" i="6" s="1"/>
  <c r="GV49" i="6"/>
  <c r="HU49" i="6" s="1"/>
  <c r="HB49" i="6"/>
  <c r="IA49" i="6" s="1"/>
  <c r="HA49" i="6"/>
  <c r="HZ49" i="6" s="1"/>
  <c r="HO49" i="6"/>
  <c r="IN49" i="6" s="1"/>
  <c r="GY49" i="6"/>
  <c r="HX49" i="6" s="1"/>
  <c r="HH49" i="6"/>
  <c r="IG49" i="6" s="1"/>
  <c r="HN49" i="6"/>
  <c r="IM49" i="6" s="1"/>
  <c r="GX49" i="6"/>
  <c r="HW49" i="6" s="1"/>
  <c r="HF49" i="6"/>
  <c r="IE49" i="6" s="1"/>
  <c r="HN69" i="6"/>
  <c r="IM69" i="6" s="1"/>
  <c r="HJ69" i="6"/>
  <c r="II69" i="6" s="1"/>
  <c r="HF69" i="6"/>
  <c r="IE69" i="6" s="1"/>
  <c r="GZ69" i="6"/>
  <c r="HY69" i="6" s="1"/>
  <c r="HM69" i="6"/>
  <c r="IL69" i="6" s="1"/>
  <c r="GW69" i="6"/>
  <c r="HV69" i="6" s="1"/>
  <c r="HK69" i="6"/>
  <c r="IJ69" i="6" s="1"/>
  <c r="HL69" i="6"/>
  <c r="IK69" i="6" s="1"/>
  <c r="GV69" i="6"/>
  <c r="HU69" i="6" s="1"/>
  <c r="HI69" i="6"/>
  <c r="IH69" i="6" s="1"/>
  <c r="HG69" i="6"/>
  <c r="IF69" i="6" s="1"/>
  <c r="HH69" i="6"/>
  <c r="IG69" i="6" s="1"/>
  <c r="HE69" i="6"/>
  <c r="ID69" i="6" s="1"/>
  <c r="HC69" i="6"/>
  <c r="IB69" i="6" s="1"/>
  <c r="HB69" i="6"/>
  <c r="IA69" i="6" s="1"/>
  <c r="HD69" i="6"/>
  <c r="IC69" i="6" s="1"/>
  <c r="HA69" i="6"/>
  <c r="HZ69" i="6" s="1"/>
  <c r="HO69" i="6"/>
  <c r="IN69" i="6" s="1"/>
  <c r="GY69" i="6"/>
  <c r="HX69" i="6" s="1"/>
  <c r="GX69" i="6"/>
  <c r="HW69" i="6" s="1"/>
  <c r="HM85" i="6"/>
  <c r="IL85" i="6" s="1"/>
  <c r="HO85" i="6"/>
  <c r="IN85" i="6" s="1"/>
  <c r="GY85" i="6"/>
  <c r="HX85" i="6" s="1"/>
  <c r="HN85" i="6"/>
  <c r="IM85" i="6" s="1"/>
  <c r="GX85" i="6"/>
  <c r="HW85" i="6" s="1"/>
  <c r="HE85" i="6"/>
  <c r="ID85" i="6" s="1"/>
  <c r="HK85" i="6"/>
  <c r="IJ85" i="6" s="1"/>
  <c r="HJ85" i="6"/>
  <c r="II85" i="6" s="1"/>
  <c r="HL85" i="6"/>
  <c r="IK85" i="6" s="1"/>
  <c r="GV85" i="6"/>
  <c r="HU85" i="6" s="1"/>
  <c r="HF85" i="6"/>
  <c r="IE85" i="6" s="1"/>
  <c r="GW85" i="6"/>
  <c r="HV85" i="6" s="1"/>
  <c r="HH85" i="6"/>
  <c r="IG85" i="6" s="1"/>
  <c r="HB85" i="6"/>
  <c r="IA85" i="6" s="1"/>
  <c r="HD85" i="6"/>
  <c r="IC85" i="6" s="1"/>
  <c r="HG85" i="6"/>
  <c r="IF85" i="6" s="1"/>
  <c r="HI85" i="6"/>
  <c r="IH85" i="6" s="1"/>
  <c r="GZ85" i="6"/>
  <c r="HY85" i="6" s="1"/>
  <c r="HC85" i="6"/>
  <c r="IB85" i="6" s="1"/>
  <c r="HA85" i="6"/>
  <c r="HZ85" i="6" s="1"/>
  <c r="HE43" i="6"/>
  <c r="ID43" i="6" s="1"/>
  <c r="HC43" i="6"/>
  <c r="IB43" i="6" s="1"/>
  <c r="HL43" i="6"/>
  <c r="IK43" i="6" s="1"/>
  <c r="GV43" i="6"/>
  <c r="HU43" i="6" s="1"/>
  <c r="HB43" i="6"/>
  <c r="IA43" i="6" s="1"/>
  <c r="HA43" i="6"/>
  <c r="HZ43" i="6" s="1"/>
  <c r="HO43" i="6"/>
  <c r="IN43" i="6" s="1"/>
  <c r="GY43" i="6"/>
  <c r="HX43" i="6" s="1"/>
  <c r="HH43" i="6"/>
  <c r="IG43" i="6" s="1"/>
  <c r="GX43" i="6"/>
  <c r="HW43" i="6" s="1"/>
  <c r="HM43" i="6"/>
  <c r="IL43" i="6" s="1"/>
  <c r="GW43" i="6"/>
  <c r="HV43" i="6" s="1"/>
  <c r="HK43" i="6"/>
  <c r="IJ43" i="6" s="1"/>
  <c r="HD43" i="6"/>
  <c r="IC43" i="6" s="1"/>
  <c r="HJ43" i="6"/>
  <c r="II43" i="6" s="1"/>
  <c r="HI43" i="6"/>
  <c r="IH43" i="6" s="1"/>
  <c r="HG43" i="6"/>
  <c r="IF43" i="6" s="1"/>
  <c r="GZ43" i="6"/>
  <c r="HY43" i="6" s="1"/>
  <c r="HF43" i="6"/>
  <c r="IE43" i="6" s="1"/>
  <c r="HN43" i="6"/>
  <c r="IM43" i="6" s="1"/>
  <c r="GV5" i="6"/>
  <c r="HU5" i="6" s="1"/>
  <c r="GS15" i="6"/>
  <c r="GS83" i="6"/>
  <c r="GS55" i="6"/>
  <c r="GS46" i="6"/>
  <c r="GS86" i="6"/>
  <c r="GS17" i="6"/>
  <c r="GS33" i="6"/>
  <c r="GS49" i="6"/>
  <c r="GS69" i="6"/>
  <c r="GS85" i="6"/>
  <c r="GS43" i="6"/>
  <c r="GS5" i="6"/>
  <c r="GS65" i="6"/>
  <c r="GS8" i="6"/>
  <c r="GS24" i="6"/>
  <c r="GS31" i="6"/>
  <c r="GS84" i="6"/>
  <c r="GS39" i="6"/>
  <c r="GS34" i="6"/>
  <c r="GS66" i="6"/>
  <c r="GS19" i="6"/>
  <c r="GS36" i="6"/>
  <c r="GS52" i="6"/>
  <c r="GS68" i="6"/>
  <c r="GS87" i="6"/>
  <c r="GS14" i="6"/>
  <c r="GS30" i="6"/>
  <c r="GS58" i="6"/>
  <c r="GS21" i="6"/>
  <c r="GS37" i="6"/>
  <c r="GS53" i="6"/>
  <c r="GS73" i="6"/>
  <c r="GS59" i="6"/>
  <c r="GS79" i="6"/>
  <c r="GS62" i="6"/>
  <c r="GS64" i="6"/>
  <c r="GS10" i="6"/>
  <c r="GS12" i="6"/>
  <c r="GS28" i="6"/>
  <c r="GS47" i="6"/>
  <c r="GS71" i="6"/>
  <c r="GS50" i="6"/>
  <c r="GS70" i="6"/>
  <c r="GS51" i="6"/>
  <c r="GS40" i="6"/>
  <c r="GS56" i="6"/>
  <c r="GS72" i="6"/>
  <c r="GS18" i="6"/>
  <c r="GS38" i="6"/>
  <c r="GS74" i="6"/>
  <c r="GS9" i="6"/>
  <c r="GS25" i="6"/>
  <c r="GS41" i="6"/>
  <c r="GS57" i="6"/>
  <c r="GS77" i="6"/>
  <c r="GS11" i="6"/>
  <c r="GS75" i="6"/>
  <c r="GS20" i="6"/>
  <c r="GS23" i="6"/>
  <c r="GS48" i="6"/>
  <c r="GS80" i="6"/>
  <c r="GS26" i="6"/>
  <c r="GS16" i="6"/>
  <c r="GS32" i="6"/>
  <c r="GS63" i="6"/>
  <c r="GS54" i="6"/>
  <c r="GS82" i="6"/>
  <c r="GS67" i="6"/>
  <c r="GS44" i="6"/>
  <c r="GS60" i="6"/>
  <c r="GS76" i="6"/>
  <c r="GS7" i="6"/>
  <c r="GS6" i="6"/>
  <c r="GS22" i="6"/>
  <c r="GS42" i="6"/>
  <c r="GS78" i="6"/>
  <c r="GS35" i="6"/>
  <c r="GS13" i="6"/>
  <c r="GS29" i="6"/>
  <c r="GS45" i="6"/>
  <c r="GS61" i="6"/>
  <c r="GS81" i="6"/>
  <c r="GS27" i="6"/>
  <c r="HS5" i="6" l="1"/>
  <c r="E4" i="8" s="1"/>
  <c r="HS10" i="6"/>
  <c r="E9" i="8" s="1"/>
  <c r="HS83" i="6"/>
  <c r="E82" i="8" s="1"/>
  <c r="HS40" i="6"/>
  <c r="E39" i="8" s="1"/>
  <c r="HS28" i="6"/>
  <c r="E27" i="8" s="1"/>
  <c r="HS29" i="6"/>
  <c r="E28" i="8" s="1"/>
  <c r="HS69" i="6"/>
  <c r="E68" i="8" s="1"/>
  <c r="HS41" i="6"/>
  <c r="E40" i="8" s="1"/>
  <c r="HS73" i="6"/>
  <c r="E72" i="8" s="1"/>
  <c r="HS14" i="6"/>
  <c r="E13" i="8" s="1"/>
  <c r="HS43" i="6"/>
  <c r="E42" i="8" s="1"/>
  <c r="HS49" i="6"/>
  <c r="E48" i="8" s="1"/>
  <c r="HS86" i="6"/>
  <c r="E85" i="8" s="1"/>
  <c r="HS46" i="6"/>
  <c r="E45" i="8" s="1"/>
  <c r="HS55" i="6"/>
  <c r="E54" i="8" s="1"/>
  <c r="HS80" i="6"/>
  <c r="E79" i="8" s="1"/>
  <c r="HS23" i="6"/>
  <c r="E22" i="8" s="1"/>
  <c r="HS15" i="6"/>
  <c r="E14" i="8" s="1"/>
  <c r="HS27" i="6"/>
  <c r="E26" i="8" s="1"/>
  <c r="HS45" i="6"/>
  <c r="E44" i="8" s="1"/>
  <c r="HS35" i="6"/>
  <c r="E34" i="8" s="1"/>
  <c r="HS42" i="6"/>
  <c r="E41" i="8" s="1"/>
  <c r="HS60" i="6"/>
  <c r="E59" i="8" s="1"/>
  <c r="HS67" i="6"/>
  <c r="E66" i="8" s="1"/>
  <c r="HS82" i="6"/>
  <c r="E81" i="8" s="1"/>
  <c r="HS63" i="6"/>
  <c r="E62" i="8" s="1"/>
  <c r="HS38" i="6"/>
  <c r="E37" i="8" s="1"/>
  <c r="HS72" i="6"/>
  <c r="E71" i="8" s="1"/>
  <c r="HS56" i="6"/>
  <c r="E55" i="8" s="1"/>
  <c r="HS51" i="6"/>
  <c r="E50" i="8" s="1"/>
  <c r="HS50" i="6"/>
  <c r="E49" i="8" s="1"/>
  <c r="HS47" i="6"/>
  <c r="E46" i="8" s="1"/>
  <c r="HS59" i="6"/>
  <c r="E58" i="8" s="1"/>
  <c r="HS37" i="6"/>
  <c r="E36" i="8" s="1"/>
  <c r="HS87" i="6"/>
  <c r="E86" i="8" s="1"/>
  <c r="HS68" i="6"/>
  <c r="E67" i="8" s="1"/>
  <c r="HS19" i="6"/>
  <c r="E18" i="8" s="1"/>
  <c r="HS39" i="6"/>
  <c r="E38" i="8" s="1"/>
  <c r="HS31" i="6"/>
  <c r="E30" i="8" s="1"/>
  <c r="HS64" i="6"/>
  <c r="E63" i="8" s="1"/>
  <c r="HS22" i="6"/>
  <c r="E21" i="8" s="1"/>
  <c r="HS54" i="6"/>
  <c r="E53" i="8" s="1"/>
  <c r="HS33" i="6"/>
  <c r="E32" i="8" s="1"/>
  <c r="HS26" i="6"/>
  <c r="E25" i="8" s="1"/>
  <c r="HS48" i="6"/>
  <c r="E47" i="8" s="1"/>
  <c r="HS79" i="6"/>
  <c r="E78" i="8" s="1"/>
  <c r="HS20" i="6"/>
  <c r="E19" i="8" s="1"/>
  <c r="HS61" i="6"/>
  <c r="E60" i="8" s="1"/>
  <c r="HS13" i="6"/>
  <c r="E12" i="8" s="1"/>
  <c r="HS78" i="6"/>
  <c r="E77" i="8" s="1"/>
  <c r="HS7" i="6"/>
  <c r="E6" i="8" s="1"/>
  <c r="HS76" i="6"/>
  <c r="E75" i="8" s="1"/>
  <c r="HS44" i="6"/>
  <c r="E43" i="8" s="1"/>
  <c r="HS32" i="6"/>
  <c r="E31" i="8" s="1"/>
  <c r="HS16" i="6"/>
  <c r="E15" i="8" s="1"/>
  <c r="HS24" i="6"/>
  <c r="E23" i="8" s="1"/>
  <c r="HS65" i="6"/>
  <c r="E64" i="8" s="1"/>
  <c r="HS75" i="6"/>
  <c r="E74" i="8" s="1"/>
  <c r="HS11" i="6"/>
  <c r="E10" i="8" s="1"/>
  <c r="HS57" i="6"/>
  <c r="E56" i="8" s="1"/>
  <c r="HS25" i="6"/>
  <c r="E24" i="8" s="1"/>
  <c r="HS74" i="6"/>
  <c r="E73" i="8" s="1"/>
  <c r="HS71" i="6"/>
  <c r="E70" i="8" s="1"/>
  <c r="HS12" i="6"/>
  <c r="E11" i="8" s="1"/>
  <c r="HS53" i="6"/>
  <c r="E52" i="8" s="1"/>
  <c r="HS21" i="6"/>
  <c r="E20" i="8" s="1"/>
  <c r="HS30" i="6"/>
  <c r="E29" i="8" s="1"/>
  <c r="HS34" i="6"/>
  <c r="E33" i="8" s="1"/>
  <c r="HS8" i="6"/>
  <c r="E7" i="8" s="1"/>
  <c r="HS85" i="6"/>
  <c r="E84" i="8" s="1"/>
  <c r="HS17" i="6"/>
  <c r="E16" i="8" s="1"/>
  <c r="HS62" i="6"/>
  <c r="E61" i="8" s="1"/>
  <c r="HS81" i="6"/>
  <c r="E80" i="8" s="1"/>
  <c r="HS6" i="6"/>
  <c r="E5" i="8" s="1"/>
  <c r="HS77" i="6"/>
  <c r="E76" i="8" s="1"/>
  <c r="HS9" i="6"/>
  <c r="E8" i="8" s="1"/>
  <c r="HS18" i="6"/>
  <c r="E17" i="8" s="1"/>
  <c r="HS70" i="6"/>
  <c r="E69" i="8" s="1"/>
  <c r="HS58" i="6"/>
  <c r="E57" i="8" s="1"/>
  <c r="HS52" i="6"/>
  <c r="E51" i="8" s="1"/>
  <c r="HS36" i="6"/>
  <c r="E35" i="8" s="1"/>
  <c r="HS66" i="6"/>
  <c r="E65" i="8" s="1"/>
  <c r="HS84" i="6"/>
  <c r="E83" i="8" s="1"/>
  <c r="HR59" i="6"/>
  <c r="D58" i="8" s="1"/>
  <c r="HR53" i="6"/>
  <c r="D52" i="8" s="1"/>
  <c r="HR23" i="6"/>
  <c r="D22" i="8" s="1"/>
  <c r="HR80" i="6"/>
  <c r="D79" i="8" s="1"/>
  <c r="HR64" i="6"/>
  <c r="D63" i="8" s="1"/>
  <c r="HR35" i="6"/>
  <c r="D34" i="8" s="1"/>
  <c r="HR73" i="6"/>
  <c r="D72" i="8" s="1"/>
  <c r="HR69" i="6"/>
  <c r="D68" i="8" s="1"/>
  <c r="HR37" i="6"/>
  <c r="D36" i="8" s="1"/>
  <c r="HR52" i="6"/>
  <c r="D51" i="8" s="1"/>
  <c r="HR46" i="6"/>
  <c r="D45" i="8" s="1"/>
  <c r="HR55" i="6"/>
  <c r="D54" i="8" s="1"/>
  <c r="HR17" i="6"/>
  <c r="D16" i="8" s="1"/>
  <c r="HR81" i="6"/>
  <c r="D80" i="8" s="1"/>
  <c r="HR21" i="6"/>
  <c r="D20" i="8" s="1"/>
  <c r="HR76" i="6"/>
  <c r="D75" i="8" s="1"/>
  <c r="HR79" i="6"/>
  <c r="D78" i="8" s="1"/>
  <c r="HR86" i="6"/>
  <c r="D85" i="8" s="1"/>
  <c r="HR74" i="6"/>
  <c r="D73" i="8" s="1"/>
  <c r="HR65" i="6"/>
  <c r="D64" i="8" s="1"/>
  <c r="HR67" i="6"/>
  <c r="D66" i="8" s="1"/>
  <c r="HR75" i="6"/>
  <c r="D74" i="8" s="1"/>
  <c r="HR85" i="6"/>
  <c r="D84" i="8" s="1"/>
  <c r="HR83" i="6"/>
  <c r="D82" i="8" s="1"/>
  <c r="HR66" i="6"/>
  <c r="D65" i="8" s="1"/>
  <c r="HR70" i="6"/>
  <c r="D69" i="8" s="1"/>
  <c r="HR71" i="6"/>
  <c r="D70" i="8" s="1"/>
  <c r="HR78" i="6"/>
  <c r="D77" i="8" s="1"/>
  <c r="HR82" i="6"/>
  <c r="D81" i="8" s="1"/>
  <c r="HR77" i="6"/>
  <c r="D76" i="8" s="1"/>
  <c r="HR72" i="6"/>
  <c r="D71" i="8" s="1"/>
  <c r="HR87" i="6"/>
  <c r="D86" i="8" s="1"/>
  <c r="HR84" i="6"/>
  <c r="D83" i="8" s="1"/>
  <c r="HR68" i="6"/>
  <c r="D67" i="8" s="1"/>
  <c r="HR43" i="6"/>
  <c r="D42" i="8" s="1"/>
  <c r="HR57" i="6"/>
  <c r="D56" i="8" s="1"/>
  <c r="HR47" i="6"/>
  <c r="D46" i="8" s="1"/>
  <c r="HR34" i="6"/>
  <c r="D33" i="8" s="1"/>
  <c r="HR42" i="6"/>
  <c r="D41" i="8" s="1"/>
  <c r="HR30" i="6"/>
  <c r="D29" i="8" s="1"/>
  <c r="HR63" i="6"/>
  <c r="D62" i="8" s="1"/>
  <c r="HR40" i="6"/>
  <c r="D39" i="8" s="1"/>
  <c r="HR54" i="6"/>
  <c r="D53" i="8" s="1"/>
  <c r="HR51" i="6"/>
  <c r="D50" i="8" s="1"/>
  <c r="HR15" i="6"/>
  <c r="D14" i="8" s="1"/>
  <c r="HR7" i="6"/>
  <c r="D6" i="8" s="1"/>
  <c r="HR24" i="6"/>
  <c r="D23" i="8" s="1"/>
  <c r="HR13" i="6"/>
  <c r="D12" i="8" s="1"/>
  <c r="HR60" i="6"/>
  <c r="D59" i="8" s="1"/>
  <c r="HR20" i="6"/>
  <c r="D19" i="8" s="1"/>
  <c r="HR33" i="6"/>
  <c r="D32" i="8" s="1"/>
  <c r="HR49" i="6"/>
  <c r="D48" i="8" s="1"/>
  <c r="HR19" i="6"/>
  <c r="D18" i="8" s="1"/>
  <c r="HR44" i="6"/>
  <c r="D43" i="8" s="1"/>
  <c r="HR8" i="6"/>
  <c r="D7" i="8" s="1"/>
  <c r="HR58" i="6"/>
  <c r="D57" i="8" s="1"/>
  <c r="HR14" i="6"/>
  <c r="D13" i="8" s="1"/>
  <c r="HR39" i="6"/>
  <c r="D38" i="8" s="1"/>
  <c r="HR62" i="6"/>
  <c r="D61" i="8" s="1"/>
  <c r="HR18" i="6"/>
  <c r="D17" i="8" s="1"/>
  <c r="HR10" i="6"/>
  <c r="D9" i="8" s="1"/>
  <c r="HR26" i="6"/>
  <c r="D25" i="8" s="1"/>
  <c r="HR56" i="6"/>
  <c r="D55" i="8" s="1"/>
  <c r="HR25" i="6"/>
  <c r="D24" i="8" s="1"/>
  <c r="HR41" i="6"/>
  <c r="D40" i="8" s="1"/>
  <c r="HR12" i="6"/>
  <c r="D11" i="8" s="1"/>
  <c r="HR36" i="6"/>
  <c r="D35" i="8" s="1"/>
  <c r="HR29" i="6"/>
  <c r="D28" i="8" s="1"/>
  <c r="HR22" i="6"/>
  <c r="D21" i="8" s="1"/>
  <c r="HR9" i="6"/>
  <c r="D8" i="8" s="1"/>
  <c r="HR32" i="6"/>
  <c r="D31" i="8" s="1"/>
  <c r="HR48" i="6"/>
  <c r="D47" i="8" s="1"/>
  <c r="HR16" i="6"/>
  <c r="D15" i="8" s="1"/>
  <c r="HR50" i="6"/>
  <c r="D49" i="8" s="1"/>
  <c r="HR31" i="6"/>
  <c r="D30" i="8" s="1"/>
  <c r="HR61" i="6"/>
  <c r="D60" i="8" s="1"/>
  <c r="HR45" i="6"/>
  <c r="D44" i="8" s="1"/>
  <c r="HR11" i="6"/>
  <c r="D10" i="8" s="1"/>
  <c r="HR27" i="6"/>
  <c r="D26" i="8" s="1"/>
  <c r="HR28" i="6"/>
  <c r="D27" i="8" s="1"/>
  <c r="HR38" i="6"/>
  <c r="D37" i="8" s="1"/>
  <c r="HR6" i="6"/>
  <c r="D5" i="8" s="1"/>
  <c r="HR5" i="6"/>
  <c r="D4" i="8" s="1"/>
</calcChain>
</file>

<file path=xl/sharedStrings.xml><?xml version="1.0" encoding="utf-8"?>
<sst xmlns="http://schemas.openxmlformats.org/spreadsheetml/2006/main" count="2916" uniqueCount="575">
  <si>
    <t>UNIVERSIDAD DISTRITAL FRANCISCO JOSE DE CALDAS</t>
  </si>
  <si>
    <t>CONVOCATORIA PÚBLICA No. 014 DE 2018</t>
  </si>
  <si>
    <t xml:space="preserve">UBICACIÓN </t>
  </si>
  <si>
    <t>UNIDAD</t>
  </si>
  <si>
    <t>ACUALAB SAS</t>
  </si>
  <si>
    <t>ADTECH S.A.</t>
  </si>
  <si>
    <t>ADVANCED INSTRUMENTS SAS</t>
  </si>
  <si>
    <t>ANALYTICA SAS</t>
  </si>
  <si>
    <t>APP MACHINES SAS</t>
  </si>
  <si>
    <t>ARISMA SA</t>
  </si>
  <si>
    <t>AVANTIKA COLOMBIA SAS</t>
  </si>
  <si>
    <t>BULL MULTIPRODUCTOS – TORO GARCES DARIO</t>
  </si>
  <si>
    <t>CARLOS ARTURO MARTINEZ MARTINEZ - CAMNET</t>
  </si>
  <si>
    <t>CASA CIENTIFICA BLANCO Y COMPAÑÍA SAS</t>
  </si>
  <si>
    <t>Cesar Tabares L y  Compañía Ltda -  CTL COMPANY</t>
  </si>
  <si>
    <t>COMPAÑÍA GENERAL DE TELECOMUNICACIONES SAS</t>
  </si>
  <si>
    <t>CONTROL FLUID SAS</t>
  </si>
  <si>
    <t>ELECTROEQUIPOS COLOMBIA SAS</t>
  </si>
  <si>
    <t>EQUIPOS Y LABORATORIOS DE COLOMBIA</t>
  </si>
  <si>
    <t>GAMATECNICA</t>
  </si>
  <si>
    <t>GNH COLOMBIA SAS</t>
  </si>
  <si>
    <t>HANNA INSTRUMENT SAS</t>
  </si>
  <si>
    <t>ICL DIDACTICA LTDA</t>
  </si>
  <si>
    <t>IMOCOM SAS</t>
  </si>
  <si>
    <t>IMPORTECNICAL SAS</t>
  </si>
  <si>
    <t>INDUSTRIAL TECHNOLOGIES SAS</t>
  </si>
  <si>
    <t>INSTRUELECTRONICO COLOMBIA SAS</t>
  </si>
  <si>
    <t>INSTRUMENTOS Y MEDICIONES INDUSTRIALES SAS</t>
  </si>
  <si>
    <t>INSTRUMENTOS Y SOLUCIONES PARA LABORATORIO SAS</t>
  </si>
  <si>
    <t>JP BIOINGENIERÍA SAS</t>
  </si>
  <si>
    <t>KAIKA</t>
  </si>
  <si>
    <t>KASSEL</t>
  </si>
  <si>
    <t>LAB INSTRUMENT SAS</t>
  </si>
  <si>
    <t>LATAM IFER SAS</t>
  </si>
  <si>
    <t>MAVE INSTRUMENTACION Y QUIMICOS SAS</t>
  </si>
  <si>
    <t>METRICOM LTDA</t>
  </si>
  <si>
    <t>NUEVOS RECURSOS SAS</t>
  </si>
  <si>
    <t>RENTAMETRIC COLOMBIUA SAS</t>
  </si>
  <si>
    <t>SANDOX CIENTIFICA</t>
  </si>
  <si>
    <t>Software y Sistemas Especializados SYSE LTDA</t>
  </si>
  <si>
    <t>SUMINISTROS Y CONTROLES ELECTRONICOS SA – SUCONEL</t>
  </si>
  <si>
    <t>TECNIGEN</t>
  </si>
  <si>
    <t>INSTRUMENTACION Y SERVICIOS SAS</t>
  </si>
  <si>
    <t>Bloque 5 Tercer Piso</t>
  </si>
  <si>
    <t>LABORATORIO DE ELECTRICIDAD</t>
  </si>
  <si>
    <t>Solución integral Automatismos</t>
  </si>
  <si>
    <t>LABORATORIO DE QUIMICA</t>
  </si>
  <si>
    <t xml:space="preserve">LABORATORIOS DE CIENCIAS BÁSICAS </t>
  </si>
  <si>
    <t>LABORATORIOS DE BIOLOGIA</t>
  </si>
  <si>
    <t>GRUPOS DE INVESTIGACIÓN</t>
  </si>
  <si>
    <t>LABORATORIO DE FISICA MACARENA "A"</t>
  </si>
  <si>
    <t>LABORATORIOS DE DOCENCIA</t>
  </si>
  <si>
    <t>ALMACEN DE QUIMICA</t>
  </si>
  <si>
    <t>Estación Fotogramétrica</t>
  </si>
  <si>
    <t xml:space="preserve">Refrigerador </t>
  </si>
  <si>
    <t>BIOLOGIA MOLECULAR</t>
  </si>
  <si>
    <t>DESECADOR EN VIDRIO CON LLAVE Y PLACA</t>
  </si>
  <si>
    <t>DESHUMIDIFICADOR</t>
  </si>
  <si>
    <t>EVALUACIÓN ITEM A ITEM</t>
  </si>
  <si>
    <t>ÍTEM</t>
  </si>
  <si>
    <t>Evaluación Jurídica</t>
  </si>
  <si>
    <t>Admitida</t>
  </si>
  <si>
    <t>Rechazada</t>
  </si>
  <si>
    <t>Capacidad Financiera</t>
  </si>
  <si>
    <t>Habilitada</t>
  </si>
  <si>
    <t>No habilitada</t>
  </si>
  <si>
    <t>EVALUACION CERTIFICACIONES DE EXPERIENCIA</t>
  </si>
  <si>
    <t>EQUIPOS Y LABORATORIOS DE COLOMBIA SAS</t>
  </si>
  <si>
    <t>CERTIFICACIÓN CON OTRAS ENTIDADES Y/O I.E.S</t>
  </si>
  <si>
    <t>EXPIDE</t>
  </si>
  <si>
    <t>MONTO</t>
  </si>
  <si>
    <t>OBSERVACIONES</t>
  </si>
  <si>
    <t>SENA</t>
  </si>
  <si>
    <t>UNIVERSIDAD INDUSTRIAL DE SANTANDER</t>
  </si>
  <si>
    <t>UNIVERSIDAD SANTIAGO DE CALI</t>
  </si>
  <si>
    <t>UNIVERSIDAD NACIONAL DE COLOMBIA</t>
  </si>
  <si>
    <t>VALOR DE CERTIFICACIONES</t>
  </si>
  <si>
    <t>VALOR OFERTA</t>
  </si>
  <si>
    <t>CALIFICACION DE LAS CERTFICACIONES</t>
  </si>
  <si>
    <t>CUMPLE</t>
  </si>
  <si>
    <t>NO CUMPLE</t>
  </si>
  <si>
    <t>PRESENTA</t>
  </si>
  <si>
    <t>MARCAS (Evaluacion 1)</t>
  </si>
  <si>
    <t>MARCAS (Evaluacion 2)</t>
  </si>
  <si>
    <t>Ítems</t>
  </si>
  <si>
    <t>cumple - VWR</t>
  </si>
  <si>
    <t>cumple - APC</t>
  </si>
  <si>
    <t>DILIGENCIAMIENTO ANEXO No. 3</t>
  </si>
  <si>
    <t>VALORACION TECNICA</t>
  </si>
  <si>
    <t>NO ADMISIBLE</t>
  </si>
  <si>
    <t>REQUISITOS HABILITANTES</t>
  </si>
  <si>
    <t>EVALUACIÓN JURÍDICA</t>
  </si>
  <si>
    <t>CAPACIDAD FINANCIERA</t>
  </si>
  <si>
    <t>ÍTEMS</t>
  </si>
  <si>
    <t>ASIGNACIÓN DE PUNTAJE POR GARANTÍA</t>
  </si>
  <si>
    <t>36 meses</t>
  </si>
  <si>
    <t>60 meses</t>
  </si>
  <si>
    <t>24 meses</t>
  </si>
  <si>
    <t>61 meses</t>
  </si>
  <si>
    <t>48 meses</t>
  </si>
  <si>
    <t>*Deshibilitado: la garatiía debe aplicar a todo el equipo.</t>
  </si>
  <si>
    <t>GARANTÍA</t>
  </si>
  <si>
    <t>PROPUESTA</t>
  </si>
  <si>
    <t>TOTAL</t>
  </si>
  <si>
    <t>PROPUESTAS HABILITADAS</t>
  </si>
  <si>
    <t>ASIGNACIÓN DE PUNTAJE POR PROPUESTA</t>
  </si>
  <si>
    <t xml:space="preserve">Menor valor </t>
  </si>
  <si>
    <t>Máximo puntaje</t>
  </si>
  <si>
    <t>Empresa a adjudicar</t>
  </si>
  <si>
    <t>Ítem</t>
  </si>
  <si>
    <t>ÍTEM A ÍTEM</t>
  </si>
  <si>
    <t>CONSOLIDADO DE EVALUACIONES</t>
  </si>
  <si>
    <t>RESULTADOS DE LA EVALUACIÓN</t>
  </si>
  <si>
    <t>CONVOCATORIA PÚBLICA No. 003 DE 2019</t>
  </si>
  <si>
    <t>“CONTRATAR LA ADQUISICIÓN, INSTALACION Y CONFIGURACION DE EQUIPOS DE LABORATORIO DEL GRUPO DE ROBUSTOS CON DESTINO A LOS LABORATORIOS DE LAS FACULTADES Y EQUIPOS PARA LA EMISORA DE LA UNIVERSIDAD DISTRITAL FRANCISCO JOSÉ DE CALDAS, DE ACUERDO CON LAS CONDICIONES Y ESPECIFICACIONES PREVISTAS.”</t>
  </si>
  <si>
    <t xml:space="preserve">ITEM </t>
  </si>
  <si>
    <t>FACULTAD Y/O DEPENDENCIA</t>
  </si>
  <si>
    <t>LABORATORIO Y/O DEPENDENCIA  DESTINO</t>
  </si>
  <si>
    <t>NOMBRE EQUIPO</t>
  </si>
  <si>
    <t>METRICOM</t>
  </si>
  <si>
    <t>UNION TEMPORAL DATINGE</t>
  </si>
  <si>
    <t>CESAR TABARES L Y  COMPAÑÍA LTDA -  CTL COMPANY</t>
  </si>
  <si>
    <t>ISTRONYC COMUNICACIONES</t>
  </si>
  <si>
    <t xml:space="preserve">IMOCOM S.A.S. </t>
  </si>
  <si>
    <t xml:space="preserve">AVANTIKA </t>
  </si>
  <si>
    <t>UNION TEMPORAL (IMPOINTER SAS Y MULTIPRODUCTOS BULL)</t>
  </si>
  <si>
    <t>MACROSEARCH LTDA</t>
  </si>
  <si>
    <t>TECNOLOGIAS GENETICAS LTDA TECNIGEN</t>
  </si>
  <si>
    <t>SANDOX CIENTIFICA LTDA</t>
  </si>
  <si>
    <t>KASSEL GROUP SAS</t>
  </si>
  <si>
    <t>SUMINISTROS CLINICOS ISLA SAS</t>
  </si>
  <si>
    <t>CARLOS ARTURO MARTINEZ MARTINEZ – CAMNET</t>
  </si>
  <si>
    <t>HANNA INSTRUMENTS SAS</t>
  </si>
  <si>
    <t>TECNOLOGICA</t>
  </si>
  <si>
    <t>Laboratorios y Talleres de Mecanica - Laboratorio de Tratamientos Termicos y Preparacion de Probetas</t>
  </si>
  <si>
    <t>Bloque 12 Primer Piso</t>
  </si>
  <si>
    <t>Solución integral compuesta por una balanza analítica y mesa anti vibratoria</t>
  </si>
  <si>
    <t xml:space="preserve">Laboratorios y Talleres de Mecanica </t>
  </si>
  <si>
    <t>Bloque 4 Primer piso</t>
  </si>
  <si>
    <t>Impresora 3D Tecnología de LASER SINTERING</t>
  </si>
  <si>
    <t>LABORATORIO APLICADO DE MÁQUINAS ELÉCTRICAS</t>
  </si>
  <si>
    <t>Laboratorio de Industrial - Laboratorio Diseño de Producto</t>
  </si>
  <si>
    <t>UPS</t>
  </si>
  <si>
    <t>Laboratorio de Electrónica</t>
  </si>
  <si>
    <t>Bloque 4 Cuarto Piso</t>
  </si>
  <si>
    <t>Raspberry PI 3</t>
  </si>
  <si>
    <t>Tarjetas PYNQ</t>
  </si>
  <si>
    <t xml:space="preserve">URSP
</t>
  </si>
  <si>
    <t>Laboratorios de Informática Facultad Tecnológica</t>
  </si>
  <si>
    <t>Bloque 13 Segundo piso</t>
  </si>
  <si>
    <t>Kit Arduino</t>
  </si>
  <si>
    <t>Tarjeta de desarrollo</t>
  </si>
  <si>
    <t>Laboratorio Construcicones Civiles</t>
  </si>
  <si>
    <t>Bloque 5 piso</t>
  </si>
  <si>
    <t xml:space="preserve">Compactador giratorio </t>
  </si>
  <si>
    <t>Laboratorio de Física
 Bloque 5 salón 205</t>
  </si>
  <si>
    <t>Solución integral Masas de latón</t>
  </si>
  <si>
    <t>Solución integral Masas para Densidad</t>
  </si>
  <si>
    <t xml:space="preserve"> Campos magnéticos</t>
  </si>
  <si>
    <t xml:space="preserve">LABORATORIO DE QUIMICA BASICA </t>
  </si>
  <si>
    <t>OXIMETRO DE MESA</t>
  </si>
  <si>
    <t xml:space="preserve">BALANZA ANALITICA CON MESA ANTIVIBRATORIA
</t>
  </si>
  <si>
    <t>BALANZAS MECANICAS DE TRIPLE BRAZO</t>
  </si>
  <si>
    <t>Kit Raspberry Pi</t>
  </si>
  <si>
    <t xml:space="preserve">LABORATORIO ESPECIALIZADO DE MÁQUINAS ELÉCTRICAS - LABORATORIO APLICADO DE SISTEMAS ELÉCTRICOS </t>
  </si>
  <si>
    <t>Fuente Conmutada variable DC</t>
  </si>
  <si>
    <t>LABORATORIO APLICADO DE SISTEMAS ELÉCTRICOS</t>
  </si>
  <si>
    <t>Generador de señales</t>
  </si>
  <si>
    <t>CABLE-IQ</t>
  </si>
  <si>
    <t>COMPROBADOR DE CABLEADO</t>
  </si>
  <si>
    <t>Escáner 3D</t>
  </si>
  <si>
    <t xml:space="preserve"> Electroscopio según Kolbe</t>
  </si>
  <si>
    <t>PH METROS PORTATILES</t>
  </si>
  <si>
    <t>PLANCHAS DE CALENTAMIENTO</t>
  </si>
  <si>
    <t>INGENIERIA</t>
  </si>
  <si>
    <t>LABORATORIO DE DIGITALES</t>
  </si>
  <si>
    <t>Sexto Piso Edificio Sabio Caldas</t>
  </si>
  <si>
    <t>ANALIZADOR DE ESPECTROS ÓPTICO</t>
  </si>
  <si>
    <t>Laboratorio de Geodesia y Topografía</t>
  </si>
  <si>
    <t>Macarena A</t>
  </si>
  <si>
    <t>Kit Educativo GNSS RTK, NTRIP, RTX antena geodésica externa y Radio 35W</t>
  </si>
  <si>
    <t>Estación Total para Topografía</t>
  </si>
  <si>
    <t>Laboratorio De Control Facultad de Ingeniería</t>
  </si>
  <si>
    <t>Septimo Piso Edificio Sabio Caldas</t>
  </si>
  <si>
    <t>OpenBotV v1</t>
  </si>
  <si>
    <t>Laboratorio De Comunicaciones Facultad de Ingeniería</t>
  </si>
  <si>
    <t>Generadores de Funciones  de 500MHz, 2CH, 2.4 GSa / s, 16bits</t>
  </si>
  <si>
    <t>Laboratorio De Digitales Facultad de Ingeniería</t>
  </si>
  <si>
    <t>Osciloscopios de 500 MHz, 2CH, 4GSa / s</t>
  </si>
  <si>
    <t>Laboratorio De Electronica A y B Facultad de Ingeniería</t>
  </si>
  <si>
    <t>Generadores de Contador de frecuencia de 100 MHz, 2 canales, 500 MSa / s, 14 bits, 7 dígitos / s</t>
  </si>
  <si>
    <t xml:space="preserve">MEDIO AMBIENTE Y RECURSOS NATURALES </t>
  </si>
  <si>
    <t xml:space="preserve">QUIMICA ORGANICA </t>
  </si>
  <si>
    <t>LAB. EL PORVENIR</t>
  </si>
  <si>
    <t>EQUIPO DE DESTILACIÓN FRACCIONADA KIT COMPLETO</t>
  </si>
  <si>
    <t>EQUIPO DE DESTILACIÓN EN REFLUJO KIT COMPLETO</t>
  </si>
  <si>
    <t>EQUIPO DE DESTILACIÓN POR ARRASTRE DE VAPOR</t>
  </si>
  <si>
    <t>EQUIPO EXTRACTOR SOXHLET EN SERIE KIT COMPLETO</t>
  </si>
  <si>
    <t xml:space="preserve">SHAKER ORBITAL </t>
  </si>
  <si>
    <t xml:space="preserve"> CALORÍMETRO DE JOULE</t>
  </si>
  <si>
    <t xml:space="preserve">Interface registrador de datos </t>
  </si>
  <si>
    <t>MANOMETRO DIGITAL</t>
  </si>
  <si>
    <t xml:space="preserve">JUEGO DE VISCOSIMETROS CON CAPILAR </t>
  </si>
  <si>
    <t xml:space="preserve">TERMOMETRO DIGITAL </t>
  </si>
  <si>
    <t>NO CUMPLE CON EL REQUERIMIENTO DE TENER TERMOCUPLA  TIPO J. SOLO OFRECEN TERMOCUPLA  TIPO K</t>
  </si>
  <si>
    <t xml:space="preserve">CUMPLE </t>
  </si>
  <si>
    <t xml:space="preserve">QUÍMICA ORGANICA </t>
  </si>
  <si>
    <t xml:space="preserve">CAMARA PARA CROMATROGRAFIA EN CAPA FINA </t>
  </si>
  <si>
    <t>SOPORTE STANDARD PARA ELECTRODO</t>
  </si>
  <si>
    <t>AGITADOR VORTEX</t>
  </si>
  <si>
    <t>Laboratorio Microbiología y Bioprospección Medio Ambiental</t>
  </si>
  <si>
    <t>Vivero</t>
  </si>
  <si>
    <t>Incubadora</t>
  </si>
  <si>
    <t>Microscopios compuestos</t>
  </si>
  <si>
    <t>Cabina de bioseguridad Clase II Tipo A2</t>
  </si>
  <si>
    <t>Sede Vivero</t>
  </si>
  <si>
    <t xml:space="preserve">CENTRIFUGA MULTIPROPOSITO </t>
  </si>
  <si>
    <t xml:space="preserve">BIOTECNOLOGÍA AMBIENTAL </t>
  </si>
  <si>
    <t>Sede Bosa Porvenir</t>
  </si>
  <si>
    <t>Buretas electrónicas</t>
  </si>
  <si>
    <t>LABORATORIO DE CARTOGRAFIA</t>
  </si>
  <si>
    <t>LABORATORIO DE DEPORTES</t>
  </si>
  <si>
    <t>Sede Bosa</t>
  </si>
  <si>
    <t>DINAMOMETRO DIGITAL DE MANO</t>
  </si>
  <si>
    <t>ESTADIOMETRO SECA 213</t>
  </si>
  <si>
    <t>Bascula de medir impedancia</t>
  </si>
  <si>
    <t>LABORATORIO DE TOPOGRAFIA</t>
  </si>
  <si>
    <t>Estacion total</t>
  </si>
  <si>
    <t>Colectora</t>
  </si>
  <si>
    <t>SILVICULTURA</t>
  </si>
  <si>
    <t>LABORATORIO DE CALIDAD DEL AIRE</t>
  </si>
  <si>
    <t>Sede Porvenir Bloque I 401</t>
  </si>
  <si>
    <t>MONITOR DE PARTICULAS PM10 Y PM2.5</t>
  </si>
  <si>
    <t>LABORATORIO DE FISICA</t>
  </si>
  <si>
    <t>Sede Porvenir Bloque I 402</t>
  </si>
  <si>
    <t>Plano inclinado</t>
  </si>
  <si>
    <t>Micrometro</t>
  </si>
  <si>
    <t>KIT PÉNDULOS FÍSICOS CON SENSOR Y SOFTWARE</t>
  </si>
  <si>
    <t>Equipo de fricción estática  y dinámica</t>
  </si>
  <si>
    <t>Equipo para caida libre</t>
  </si>
  <si>
    <t>Herbario Forestal</t>
  </si>
  <si>
    <t>Sede vivero</t>
  </si>
  <si>
    <t>Deshumificador 70 pintas</t>
  </si>
  <si>
    <t xml:space="preserve">Medidor de temperatura y humedad </t>
  </si>
  <si>
    <t xml:space="preserve">CIENCIAS Y EDUCACION </t>
  </si>
  <si>
    <t>ALMACEN DE REACTIVOS</t>
  </si>
  <si>
    <t>SISTEMA PURIFICACION DE AGUA</t>
  </si>
  <si>
    <t>SECUENCIACIÓN</t>
  </si>
  <si>
    <t>SECUENCIADOR DE ACIDOS NUCLEICOS - MINION</t>
  </si>
  <si>
    <t>REFRIGERADOR DE LABORATORIOS</t>
  </si>
  <si>
    <t>SINTESIS ORGANICA</t>
  </si>
  <si>
    <t>ESTUFA UNIVERSAL U HORNO DE SECADO DE 32 LITROS</t>
  </si>
  <si>
    <t>NANOTECNOLOGIA
BIOQUIMICA Y BIOLOGIA MOLECULAR</t>
  </si>
  <si>
    <t>BAÑO DE AGUA DE 10 L</t>
  </si>
  <si>
    <t>PLANCHA DE CALENTAMIENTO CON AGITACION</t>
  </si>
  <si>
    <t>BIOQUIMICA Y BIOLOGIA MOLECULAR</t>
  </si>
  <si>
    <t>MINICENTRIFUGA</t>
  </si>
  <si>
    <t>ACCESORIO PARA SONICADOR Q700 Cool Racks</t>
  </si>
  <si>
    <t>SET UNIDAD RADIOACTIVA -GEIGER-MUELLER</t>
  </si>
  <si>
    <t>CALORIMETRO CON RESISTENCIA</t>
  </si>
  <si>
    <t>ESTROBOSCOPIO CON INDICADOR DIGITAL</t>
  </si>
  <si>
    <t xml:space="preserve">INTERFEROMETRO DE MICHELSON </t>
  </si>
  <si>
    <t xml:space="preserve">LASER He-Ne 5xW CON SOPORTE Y FUENTE DE PODER PARA LÁSER DE 5MV  </t>
  </si>
  <si>
    <t>KITS PARA ENERGIAS ALTERNATIVAS</t>
  </si>
  <si>
    <t>CAPACIDAD DE EMISIÓN DE CUERPOS CALIENTES</t>
  </si>
  <si>
    <t>EMISORA</t>
  </si>
  <si>
    <t xml:space="preserve">EMISORA </t>
  </si>
  <si>
    <t>EQUIPOS PARA TRANSMISIONES, PRODUCCIÓN Y STREAMING</t>
  </si>
  <si>
    <r>
      <t xml:space="preserve">NO CUMPLE. EL SOPORTE  ESTADAR  PARA ELECTRODO  NO CUMPLE PORQUE NO  ES UN SOPORTE ESTANDAR O UNIVERSAL  Y HACEN REFERENCIA A MODELOS  COMPATIBLES SOLO DE LA MARCA </t>
    </r>
    <r>
      <rPr>
        <b/>
        <sz val="9"/>
        <color rgb="FFFF0000"/>
        <rFont val="Tahoma"/>
        <family val="2"/>
      </rPr>
      <t>OLTAUS</t>
    </r>
  </si>
  <si>
    <t>EVALUACIÓN REQUISITOS HABILITANTES</t>
  </si>
  <si>
    <t>1. UNION TEMPORAL DATINGE</t>
  </si>
  <si>
    <t>2. NUEVOS RECURSOS</t>
  </si>
  <si>
    <t xml:space="preserve"> 3. UNION TEMPORAL DISTRITAL  (IMPOINTER SAS Y MULTIPRODUCTOS BULL)</t>
  </si>
  <si>
    <t>4. SANDOX</t>
  </si>
  <si>
    <t>5. IMOCOM</t>
  </si>
  <si>
    <t>6. AVANTIKA</t>
  </si>
  <si>
    <t>7. MACROSEARCH LTDA</t>
  </si>
  <si>
    <t xml:space="preserve">8. SUMINISTROS CLINICOS ISLA SAS </t>
  </si>
  <si>
    <t>9. TECNOLOGIAS GENETICAS LTDA TECNIGEN</t>
  </si>
  <si>
    <t>10. HANNA INSTRUMENT SAS</t>
  </si>
  <si>
    <t>11. CARLOS ARTURO MARTINEZ MARTINEZ  - CANMET</t>
  </si>
  <si>
    <t>12. METRICOM</t>
  </si>
  <si>
    <t>13. CASA CIENTIFICA BLANCO Y COMPAÑÍA SAS</t>
  </si>
  <si>
    <t>14. ICL DIDACTICAS SAS</t>
  </si>
  <si>
    <t>15. EQUIPOS Y LABORATORIOS DE COLOMBIA</t>
  </si>
  <si>
    <t>16. CESAR TABARES L Y  COMPAÑÍA LTDA -  CTL COMPANY</t>
  </si>
  <si>
    <t>17. ISTRONYC COMUNICACIONES</t>
  </si>
  <si>
    <t>18. COMPAÑÍA DE TELECOMUNICACIONES</t>
  </si>
  <si>
    <t>19. ELECTROEQUIPOS</t>
  </si>
  <si>
    <t>20. KASSEL GROUP</t>
  </si>
  <si>
    <t>FECHA DE INICIO (15 DE OCTUBE DE 2014)</t>
  </si>
  <si>
    <t>CARBONES DEL CERREJON LIMITED</t>
  </si>
  <si>
    <t>FI. 26/12/2016
FT. 26/01/2017</t>
  </si>
  <si>
    <t>UNIVERSIDAD DE LOS LLANOS</t>
  </si>
  <si>
    <t>FI.03/05/2018
FT. 01/09/2018</t>
  </si>
  <si>
    <t>SENA ATLANTICO</t>
  </si>
  <si>
    <t>FI.17/SEP/2015
FT. 15/DIC/2015</t>
  </si>
  <si>
    <t>UNIVERSIDAD DISTRITAL</t>
  </si>
  <si>
    <t>FI.23/FEB/2016
FT. 12/MAY/2016</t>
  </si>
  <si>
    <t>VALOR REGISTRADO EN EL ANEXO 07 NO CORRESPONDE AL VALOR DEL CONTRATO</t>
  </si>
  <si>
    <t>ESCUELA TECNOLOGICA INSTITUTO TECNICO CENTRAL</t>
  </si>
  <si>
    <t>FI. 9/12/2016
FT. 28/12/2016</t>
  </si>
  <si>
    <t>UNIVERSIDAD  DISTRITAL FRANCISCO JOSE DE CALDAS</t>
  </si>
  <si>
    <t>FI. 1/2/2017
FT. 30/05/2017</t>
  </si>
  <si>
    <t>HOSPITAL REGIONAL DE LA ORINIQUIA</t>
  </si>
  <si>
    <t>FI.04/DIC/2018
FT. 03/ENER/2019</t>
  </si>
  <si>
    <t>RED SALUD CASANARE</t>
  </si>
  <si>
    <t>FI. 20/SEP/2017
FT. 20/NOV/2019</t>
  </si>
  <si>
    <t>CERTIFICACION INCOMPLETA SOLO UNA PAGINA DE DOS Y  SIN FIRMA. NO SE PUEDE VERIFICAR</t>
  </si>
  <si>
    <t>INVIMA</t>
  </si>
  <si>
    <t>FI. 07/DIC/2017
FT. 22/DIC/2017</t>
  </si>
  <si>
    <t>DIMAR</t>
  </si>
  <si>
    <t>FI. 10/DIC/2018
FT. 15/DIC/2018</t>
  </si>
  <si>
    <t>U CATOLICA PEREIRA</t>
  </si>
  <si>
    <t>FI. 25/AGOS/2017
FT. 24/SEP/2017</t>
  </si>
  <si>
    <t>UNIVERSIDAD DISTRITAL FRANCISCO JOSÉ DE CALDAS</t>
  </si>
  <si>
    <t>EMBAJADA DE LOS ESTADOS UNIDOS</t>
  </si>
  <si>
    <t>24/10/2017 - 27/01/2018</t>
  </si>
  <si>
    <t>12/02/2018 - 11/06/2018</t>
  </si>
  <si>
    <t>INSTITUTO TECNOLÓGICO METROPOLITANO</t>
  </si>
  <si>
    <t>27/08/2018 - 26/10/2018</t>
  </si>
  <si>
    <t>UNIVERSIDAD DE ANTIOQUIA</t>
  </si>
  <si>
    <t>02/05/2017 - 02/07/2017</t>
  </si>
  <si>
    <t>TELEMEDELLIN</t>
  </si>
  <si>
    <t>07/12/2015 - 24/02/2016</t>
  </si>
  <si>
    <t>UNIVERSIDAD CATOLICA LUIS AMIGÓ</t>
  </si>
  <si>
    <t>30/07/2018 - 28/01/2019</t>
  </si>
  <si>
    <t>UNIVERSIDAD MILITAR NUEVA GRANADA</t>
  </si>
  <si>
    <t>FI. 03/NOV/2016
FT. 16/JUNI/2017</t>
  </si>
  <si>
    <t>FI.24/02/17
FT. 07/04/2017</t>
  </si>
  <si>
    <t>FI 28/11/2016
FT 261/2017</t>
  </si>
  <si>
    <t>SENA RISARALDA</t>
  </si>
  <si>
    <t>FI. 01/SEP/2015
FT. 10/OCT/2015</t>
  </si>
  <si>
    <t>FI. 16/DIC/2016
FT.06/JUN/2017</t>
  </si>
  <si>
    <t>FI. 18/12/2016
FT. 29/12/2017</t>
  </si>
  <si>
    <t>REGISTRAN EL VALOR EN DOLARES USD $44506</t>
  </si>
  <si>
    <t>FI. 18/8/2018
FT. 15/12/2018</t>
  </si>
  <si>
    <t>INSTITUTO NAL. DE CANCEROLOGIA</t>
  </si>
  <si>
    <t>FI. 28/SEP/2018
FT.31/DIC/2018</t>
  </si>
  <si>
    <t>COOPERATIVA ESPE OROCUE</t>
  </si>
  <si>
    <t>FI. 01/ENE/2017
FT. 31/DIC/2017</t>
  </si>
  <si>
    <t>CERTIFICACION SIN FIRMA. 
NO SE PUEDE VERIFICAR</t>
  </si>
  <si>
    <t>UNIVERSIDAD INDUS. SANTANDER</t>
  </si>
  <si>
    <t>FI. 18/MAY/2017
FT. 22/JUL/2017</t>
  </si>
  <si>
    <t>USTA</t>
  </si>
  <si>
    <t>FI. 17/DIC/2018
FT. 11/ENE/2019</t>
  </si>
  <si>
    <t>METROLOGICAL CENTER</t>
  </si>
  <si>
    <t>15/08/2017 - 29/09/2017</t>
  </si>
  <si>
    <t>13/10/2016 - 31/12/2016</t>
  </si>
  <si>
    <t>UNIVERSIDAD POPULAR DEL CESAR</t>
  </si>
  <si>
    <t>NO PRESENTA CERTIFICACION SEGÚN NOTA 2.3.2</t>
  </si>
  <si>
    <t>05/02/2018 - 04/0672018</t>
  </si>
  <si>
    <t>UNIVERSIDAD NACIONAL DE COLOMBIA - SEDE MEDELLÍN</t>
  </si>
  <si>
    <t>09/08/2016 - 07/10/2016</t>
  </si>
  <si>
    <t>UNIVERSIDAD AUTONOMA DE MANIZALES</t>
  </si>
  <si>
    <t>07/12/2018 - 04/02/2019</t>
  </si>
  <si>
    <t>FI. 01/FEB/2017
FT. 30/MAY/2017</t>
  </si>
  <si>
    <t>INSTITUTO GEOGRAFICO AGUSTIN CODAZZI</t>
  </si>
  <si>
    <t>FI. 08/11/2017
FT. 22/12/2017</t>
  </si>
  <si>
    <t>FI 01/02/2017
FT. 30/05/2017</t>
  </si>
  <si>
    <t>U.TEC. PEREIRA</t>
  </si>
  <si>
    <t>FI. 03/JUN/2016
FT.31/OCT/2016</t>
  </si>
  <si>
    <t>FI. 11/5/2018
FT. 24/6/2018</t>
  </si>
  <si>
    <t>CORPORACION COLOMBIANA DE INV. AGROPECUARIA</t>
  </si>
  <si>
    <t>FI.24/AGOS/2018
FT.29/OCT/2018</t>
  </si>
  <si>
    <t>FI. 21/NOV/2018
FT. 19/DIC/2018</t>
  </si>
  <si>
    <t>UT SOLFIN</t>
  </si>
  <si>
    <t>FI. 27/JUL/2018
FT. 22/OCT/2018</t>
  </si>
  <si>
    <t>LA UNIVERSIDAD DE PAMPLONA</t>
  </si>
  <si>
    <t>08/07/2016 - 010/20167/</t>
  </si>
  <si>
    <t>16/12/2015 - 23/04/2016</t>
  </si>
  <si>
    <t>ORGANIZACIÓN LATINOAMERICANA PARA EL FOMENTO DE LA INVESTIGACIÓN EN SALUD</t>
  </si>
  <si>
    <t>08/01/2016 - 08/03/2016</t>
  </si>
  <si>
    <t>01/02/2017 - 30/05/2017</t>
  </si>
  <si>
    <t>ESCUELA TECNOLÓGICA INSTITUTO TÉCNICO CENTRAL</t>
  </si>
  <si>
    <t>02/10/2018 - 01/02/2019</t>
  </si>
  <si>
    <t>SENA- BOLIVAR</t>
  </si>
  <si>
    <t>FI. 30/SEP/2016
FT. 14/DIC/2016</t>
  </si>
  <si>
    <t xml:space="preserve">RUP
23 21 11; 31 33 12; 41 12 15; 41 10 17; 41 10 34; 41 10 48; 41 10 38; 41 10 37; 41 10 39; 41 10 30; 41 10 51; 41 11 15; 41 11 16; 41 11 19; 41 11 56; 41 11 17; 41 11 38; 41 11 44; 41 11 42; 41 11 57; 41 11 33; 41 11 53; 41 11 54; 41 11 36; 42 28 15; 43 21 15; 46 18 23; 46 16 17; 46 18 17; 56 10 17; 60 10 11; 60 10 62; 60 10 43; 72 15 21; 95 12 19, 43 21 15, 43 22 26, 45 11 18
</t>
  </si>
  <si>
    <t>2.3.3. REGISTRO DE IMPORTACIÓN (CARTA)</t>
  </si>
  <si>
    <t xml:space="preserve">PRESENTA </t>
  </si>
  <si>
    <t>TRIMBLE</t>
  </si>
  <si>
    <t xml:space="preserve"> FUNGILAB, C4, ARCTIKO, CIDEPE, CHM LAB, IKA, MITUTOYO,</t>
  </si>
  <si>
    <t>3B SCIENTIFIC</t>
  </si>
  <si>
    <t>CLEAN INSTRUMENTS - SCILOGEX - EUROMEX - MPW</t>
  </si>
  <si>
    <t>SINTRATEC-ARTEC</t>
  </si>
  <si>
    <t xml:space="preserve">ADAM
ESCOLAB  
NETION  
ESCOLAB  
VELP  
LAB SCIENT  
VWR  
JP INGLOBAL  
EUROMEX  
BRAND  
ESCOLAB  
VWR  
ELGA  
MEMERT  
JULABO  
</t>
  </si>
  <si>
    <t>OLYMPUS</t>
  </si>
  <si>
    <t xml:space="preserve">BIOLOGIX  
HEATHROW  
MEMMERT  
MPW  
</t>
  </si>
  <si>
    <t xml:space="preserve">RADWAG  
NEUATION  
CONSORT  
BESTSCOPE  
AIRTECH  
EVERMED  
EVOQUA  
EVERMED  
ORTOAIRESA  
QSONICA
</t>
  </si>
  <si>
    <t>HANNAN INSTRUMENTS</t>
  </si>
  <si>
    <t>SIGLENT´s</t>
  </si>
  <si>
    <t>OHAUS, ARCTIKO, ORTO ALRESA</t>
  </si>
  <si>
    <t>3B SCIENTIFIC, RIGOL,PEAKTECH, LEYBOL</t>
  </si>
  <si>
    <t xml:space="preserve">AND, MOTIC, THERMOFISHER CIENTIFIC, VELPCIENTIFICA, </t>
  </si>
  <si>
    <t>RADWAG, SB, HANNA INSTRUMENTS, OHAUS, 3B SCIENTIFIC, BIOBASE, JAVRO, DLAB, VERNIER, AZEHEB, MEMMERT, MOTIC, THERMOFISHER SCIENTIFIC ,SCIENTIFIC PRODUCTS, 
ORION SCIENCE, TESTO SE Y CO KGaA; WASSERLAB. SI ANALYTICS</t>
  </si>
  <si>
    <t>LIVEU, BLACKMAGIC DESIGN</t>
  </si>
  <si>
    <t>YOKOGAWA</t>
  </si>
  <si>
    <t xml:space="preserve">NATIONAL INSTRUMENTS
</t>
  </si>
  <si>
    <t>RADWAG - SERVIBALANZAS - CONTROLS MODELO GALILEO – RADWAG - HANNA INSTRUMENT – BIOBASE - THOMAS SCIENTIFIC - CANON FENSKE – NEUATION – ESCO – MOTIC - HERMLE – BRAND- YOWEXA – WASSERLAB – MENMERT - POLYSCIENCE</t>
  </si>
  <si>
    <t xml:space="preserve">2.3.4. CERTIFICADOS DE DISTRIBUCIÓN </t>
  </si>
  <si>
    <r>
      <t xml:space="preserve">PRESENTA
</t>
    </r>
    <r>
      <rPr>
        <sz val="8"/>
        <rFont val="Arial"/>
        <family val="2"/>
      </rPr>
      <t>CANON FENSKE (no presenta cadena de distribución)- Item 42</t>
    </r>
  </si>
  <si>
    <t>cumple - TRIMBLE</t>
  </si>
  <si>
    <t>cumple - FUNGILAB</t>
  </si>
  <si>
    <t>cumple - 3B SCIENTIFIC</t>
  </si>
  <si>
    <t xml:space="preserve">cumple - CLEAN INSTRUMENTS </t>
  </si>
  <si>
    <t>Cumple - SINTRANEC</t>
  </si>
  <si>
    <t>cumple - ADAM
cumple - ESCOLAB</t>
  </si>
  <si>
    <t>cumple - OLYMPUS</t>
  </si>
  <si>
    <t>cumple - BIOLOGIX</t>
  </si>
  <si>
    <t>No cumple - RADWAG  (no subsana)</t>
  </si>
  <si>
    <t>cumple - HANNAN INSTRUMENTS</t>
  </si>
  <si>
    <t>cumple - SIGLENT´s</t>
  </si>
  <si>
    <t>cumple - OHAUS</t>
  </si>
  <si>
    <t>AND - CUMPLE</t>
  </si>
  <si>
    <t>Cumple - RADWAG</t>
  </si>
  <si>
    <t xml:space="preserve">Cumple - LIVEU 
No cumple- BLACKMAGIC DESIGN. NO SUBSANO </t>
  </si>
  <si>
    <t>cumple - YOKIGAWA</t>
  </si>
  <si>
    <t>NATIONAL INSTRUMENTS -  CUMPLE</t>
  </si>
  <si>
    <t>cumple - RADWAG
cumple - SERVIBALANZAS</t>
  </si>
  <si>
    <t>cumple - C4</t>
  </si>
  <si>
    <t>cumple - CLEAN INSTRUMENTS</t>
  </si>
  <si>
    <t xml:space="preserve">Cumple - ARTEC </t>
  </si>
  <si>
    <t>Cumple - NETION</t>
  </si>
  <si>
    <t xml:space="preserve">No cumple - HEATHROW (no presenta subsane). </t>
  </si>
  <si>
    <t>cumple - NVIDIA
No cumple - INTEL (no presenta cadena de distribución) 
cumple - SEAGATE
cumple - SAMSUMG
cumple - PNY
cumple - EVGA
No cumple - LOGITECH (no presenta cadena de distribución) 
cumple - ASUS
No cumple - GIGABYTE (no presenta cadena de distribución)</t>
  </si>
  <si>
    <t>cumple - RIGOL</t>
  </si>
  <si>
    <t>MOTIC - CUMPLE</t>
  </si>
  <si>
    <t>Cumple -  HANNA INSTRUMENTS</t>
  </si>
  <si>
    <t>PHYWE - CUMPLE</t>
  </si>
  <si>
    <t>cumple - CONTROLS</t>
  </si>
  <si>
    <t>cumple - ARCTIKO</t>
  </si>
  <si>
    <t>cumple - SCILOGEX</t>
  </si>
  <si>
    <t xml:space="preserve">No cumple - MEMMERT (no presenta subsane). </t>
  </si>
  <si>
    <t>No cumple - NEUATION - fecha posterior al cierre</t>
  </si>
  <si>
    <t>THERMOFISHER CIENTIFIC - CUMPLE</t>
  </si>
  <si>
    <t xml:space="preserve">Cumple -RADWAG </t>
  </si>
  <si>
    <t>cumple - CIDEPE</t>
  </si>
  <si>
    <t>cumple - ADAM</t>
  </si>
  <si>
    <t>cumple - MPW</t>
  </si>
  <si>
    <t>cumple - ALRESA</t>
  </si>
  <si>
    <t>Cumple - OHAUS</t>
  </si>
  <si>
    <t>cumple - SERVIBALANZAS</t>
  </si>
  <si>
    <t xml:space="preserve">No cumple - MITUTOYO.  </t>
  </si>
  <si>
    <t>cumple - EUROMEX</t>
  </si>
  <si>
    <t>cumple - VELP</t>
  </si>
  <si>
    <t xml:space="preserve"> cumple -  CONSORT</t>
  </si>
  <si>
    <t xml:space="preserve">Cumple -3B SCIENTIFIC  </t>
  </si>
  <si>
    <t>cumple - HANNA INSTRUMENT</t>
  </si>
  <si>
    <t>cumple -CIDEPE</t>
  </si>
  <si>
    <t>Cumple - LAB SCIENT</t>
  </si>
  <si>
    <t>cumple - BESTSCOPE</t>
  </si>
  <si>
    <t>cumple - PEACKTECH</t>
  </si>
  <si>
    <t>VELPCIENTIFICA - CUMPLE</t>
  </si>
  <si>
    <t>BIOBASE - Cumple</t>
  </si>
  <si>
    <t>cumple - BIOBASE</t>
  </si>
  <si>
    <t>No cumple  - AIRTECH - fecha posterior al cierre</t>
  </si>
  <si>
    <t xml:space="preserve">Cumple - LEYBOL. </t>
  </si>
  <si>
    <t>JAVRO (cumple)</t>
  </si>
  <si>
    <t>cumple - CHM LAB</t>
  </si>
  <si>
    <t xml:space="preserve"> cumple - EVERMED</t>
  </si>
  <si>
    <t>cumple - THOMAS SCIENTIFIC 
No cumple - CANON FENSKE</t>
  </si>
  <si>
    <t>cumple - JP INGLOBAL</t>
  </si>
  <si>
    <t xml:space="preserve">  cumple - EVOQUA</t>
  </si>
  <si>
    <t>cumple - IKA</t>
  </si>
  <si>
    <t>Cumple - EUROMEX</t>
  </si>
  <si>
    <t xml:space="preserve">  cumple - EVERMED</t>
  </si>
  <si>
    <t xml:space="preserve"> Cumple - DLAB</t>
  </si>
  <si>
    <t>cumple - NEUATION</t>
  </si>
  <si>
    <t xml:space="preserve"> cumple - ORTOAlRESA</t>
  </si>
  <si>
    <t>cumple - ESCO</t>
  </si>
  <si>
    <t>cumple - BRAND</t>
  </si>
  <si>
    <t xml:space="preserve"> cumple - QSONICA</t>
  </si>
  <si>
    <t>SI ANALYTICS -cumple</t>
  </si>
  <si>
    <t>cumple - MOTIC</t>
  </si>
  <si>
    <t>cumple - ESCOLAB</t>
  </si>
  <si>
    <t>Cumple - MEMMERT</t>
  </si>
  <si>
    <t>Cumple MOTIC</t>
  </si>
  <si>
    <t>cumple -HERMLE</t>
  </si>
  <si>
    <t>cumple - ELGA</t>
  </si>
  <si>
    <t>Cumple BIOBASE</t>
  </si>
  <si>
    <t xml:space="preserve">Cumple - BRAND </t>
  </si>
  <si>
    <t>cumple - JULABO</t>
  </si>
  <si>
    <t>Cumple - BIOBASE</t>
  </si>
  <si>
    <t>No Cumple - VERNIER (certifica a DISTRICALIC, falta certificación de DISTRICALIC a CTL)</t>
  </si>
  <si>
    <t>cumple - YOWEXA</t>
  </si>
  <si>
    <t>cumple - WASSERLAB</t>
  </si>
  <si>
    <t>No Cumple - VERNIER (certifica a DISTRICALIC, falta certificación de DISTRICALIC a CTL)
AZEHEB - Cumple</t>
  </si>
  <si>
    <t>No Cumple - VERNIER (certifica a DISTRICALIC, falta certificación de DISTRICALIC a CTL)
ORION SCIENCE - cumple</t>
  </si>
  <si>
    <t>cumple - MEMMERT</t>
  </si>
  <si>
    <t>Cumple - TESTO</t>
  </si>
  <si>
    <t>cumple - POLYSCIENCE</t>
  </si>
  <si>
    <t>Cumple - WASSER LAB</t>
  </si>
  <si>
    <t xml:space="preserve"> cumple - BIOBASE</t>
  </si>
  <si>
    <t>Cumple - POLYSCIENCE</t>
  </si>
  <si>
    <t>Cumple - THERMOFISHER SCIENTIFIC</t>
  </si>
  <si>
    <r>
      <t>2.3.5. GARANTÍA MINIMA OFERTADA DE 2 AÑOS</t>
    </r>
    <r>
      <rPr>
        <b/>
        <sz val="10"/>
        <color rgb="FFFF0000"/>
        <rFont val="Arial"/>
        <family val="2"/>
      </rPr>
      <t/>
    </r>
  </si>
  <si>
    <t>PRESENTA - No presenta subsane</t>
  </si>
  <si>
    <t>NO PRESENTA - No presenta subsane</t>
  </si>
  <si>
    <t>2.3.7. MANUALES</t>
  </si>
  <si>
    <t>2.3.8. TIEMPO MÁXIMO DE RESPUESTA (CARTA)</t>
  </si>
  <si>
    <t>PRESNTA</t>
  </si>
  <si>
    <t xml:space="preserve">2.3.9. PLAN DE CAPACITACION PARA CADA ITEM </t>
  </si>
  <si>
    <t>PRESENTA.</t>
  </si>
  <si>
    <t>2.3.10. GARANTÍA DEL SUMINISTRO DE LOS REPUESTOS (CARTA)</t>
  </si>
  <si>
    <t>El anexo 3 no se puede modificar, lo anterior con lo registrado en el pliego de condiciones Anexo 3 - formulario de especificaciones técnicas mínimas y propuesta económica, numeral 1, página 73.</t>
  </si>
  <si>
    <t>ADMISIBLE</t>
  </si>
  <si>
    <t>HABILITADO</t>
  </si>
  <si>
    <t>63 meses</t>
  </si>
  <si>
    <t>72 meses</t>
  </si>
  <si>
    <t>26 meses</t>
  </si>
  <si>
    <t>40 meses</t>
  </si>
  <si>
    <t>62 meses</t>
  </si>
  <si>
    <t>49 meses</t>
  </si>
  <si>
    <t>50 meses</t>
  </si>
  <si>
    <t>51 meses</t>
  </si>
  <si>
    <t>52 meses</t>
  </si>
  <si>
    <t>Valor UD</t>
  </si>
  <si>
    <t>Valor inferior UD</t>
  </si>
  <si>
    <t>Valor</t>
  </si>
  <si>
    <t>Total</t>
  </si>
  <si>
    <t xml:space="preserve"> ADMISIBLE</t>
  </si>
  <si>
    <t>NO CUMPLE - REVISANDO EL CATALOGO PRESENTADO EFECTIVAMENTE EL EQUIPO CUMPLE CON LAS CARASTERISTICAS TECNICAS SOLCICITADAS, PERO  LA MESA ANTIVIBRATORIA  NO  PRESENTA LA FICHA TECNICA QUE PERMITA EVIDENCIAR EL CUMPLIEMIENTO DE LOS REQUERIMIENTOS Y DIMENSIONES SOLICITADAS.</t>
  </si>
  <si>
    <t>NO CUMPLE - SE RECHAZA LA PROPUESTA YA QUE NO CUMPLE CON EL CONSUMO MÍNIMO REQUERIDO DE 800W.</t>
  </si>
  <si>
    <t>NO CUMPLE - NO GARANTIZA LA SONDA OFRECIDA, EL TIEMPO DEL TEMPORIZADOR SOLO LLEGA A 99MIN LA TURBINA DE AIRE REGULABLE NO ES LA REQUERIDA (EMPRESA AVANTIKA).</t>
  </si>
  <si>
    <t>NO CUMPLE - NO CERTIFICA ENTREGA DE LOS PROTECTORES DE CAUCHO Y LOS OBJETIVOS NO TIENEN TRATAMIENTO ANTI HONGOS.</t>
  </si>
  <si>
    <t>NO CUMPLE - AAL REVISAR LA PÁGINA WWW.JPINGLOBAL.COM LA REF. DEL ANEXO 3 PRESENTADO (CBIIA-36) NO ES OFERTADO POR JPINGLOBAL, OFERTAN LA REF. JPCBIIA36 Y SUS DIMENSIONES EXTERNAS COMO EL VOLTAJE NO COINCIDE CON LO PRESENTADO EN EL CATÁLOGO NO ES EL ORIGINAL EMITIDO POR JPINGLOBAL. ADICIONALMENTE GARANTIA DE UN AÑO.</t>
  </si>
  <si>
    <t>NO CUMPLE - POR CUANTO NO INDICA LA INCLUSIÓN DEL SOFTWARE  BASICO.</t>
  </si>
  <si>
    <t>NO CUMPLE - LA REFERENCIA OFERTADA NO PUEDE VERIFICARSE EN EL CATÁLOGO ANEXADO POR AVANTIKA. SE RATIFICA LA EVALUACIÓN INICIAL, EL EQUIPO NO CUMPLE.</t>
  </si>
  <si>
    <t xml:space="preserve">NO CUMPLE - SE RECHAZA LA PROPUESTA DEBIDO A QUE NO PRESENTA OFERTA DE MESA ANTIVIBRATORIA </t>
  </si>
  <si>
    <t>NO CUMPLE - EN LA EVALUACIÓN INICIAL LA UNIVERSIDAD YA HABIA DETERMINADO  QUE LA FIRMA CASA CIENTIFICA NO CUMPLE</t>
  </si>
  <si>
    <t>NO CUMPLE - NO ADICIONA CATÁLOGO CON GRADILLAS SOLO LAS MENCIONA. NO SE PUEDE DETERMINAR LA ADAPTACIÓN DE GRADILLA AL BAÑO (NI LA CAPACIDAD EN TUBOS DE ESTOS) POR LO TANTO NO CUMPLE.</t>
  </si>
  <si>
    <t>NO CUMPLE - SE RECHAZA LA PROPUESTA YA QUE EL PDF DEL ANEXO 3 NO SE EVIDENCIA EL CUMPLIMIENTO DE LA TOTALIDAD DE REQUISITOS EXIGIDOS.</t>
  </si>
  <si>
    <t>NO CUMPLE - SE RECHAZA LA PROPUESTA YA QUE NO CUMPLE LAS CARACTERISTICAS MINIMAS EN CUANTO AL CONSUMO Y EXACTITUD</t>
  </si>
  <si>
    <t>NO CUMPLE - LA OFERTA DEL ITEM 37 SE RECHAZA POR LA RAZÓN EXPUESTA: EN EL ANEXO 3 LA INFORMACIÓN ESTA RECORTADA Y NO PERMITE VERIFICAR EL CUMPLIMIENTO DE TODOS LOS REQUERIMIENTOS.</t>
  </si>
  <si>
    <t xml:space="preserve">NO CUMPLE - LA REFERENCIA DEL ANEXO 3 NO ESPECIFICA CUAL MODELO A, B O C DE LA REFERENCIA BS-2036 SE OFRECE. NO OFRECE FUENTE DE PODER Y DIAFRACMA DE IRIS. </t>
  </si>
  <si>
    <t xml:space="preserve">NO CUMPLE - LAS DIMENSIONES DE LA REF. BSC-1004IIA2 SUPERAN LO SOLICITADO, POR INFRAESTRUCTURA NO SE PUEDE ACEPTAR, EL VOLTAJE NO CUMPLE. SE VERIFICA INFORMACIÓN EN HTTP://M.AIRTECHSAT.COM/PRODUCT/97.HTML Y NO COINCIDE CON LA INFORMACIÓN DE LA CARPETA. </t>
  </si>
  <si>
    <t>NO CUMPLE - SE RECHAZA YA QUE NO CUMPLE CON EL COSUMO MINIMO DE 800W.</t>
  </si>
  <si>
    <t>NO CUMPLE - NO CERTIFICA ENTREGA DE LOS PROTECTORES DE CAUCHO Y LOS OBJETIVOS NO TIENEN TRATAMIENTO ANTIHONGOS.</t>
  </si>
  <si>
    <t>NO CUMPLE - SE OFERTA UN EQUIPO INFERIOR A LAS DIMESIONES REQUERIDAS PARA EL ÍTEM.</t>
  </si>
  <si>
    <t xml:space="preserve">NO CUMPLE - EN EL CATALOGO NO SE ESPECIFICA  CLARAMENTE QUE EL EQUIPO CUENTA CON PUERTAS DE VIDRIO  TRIPLE. </t>
  </si>
  <si>
    <t xml:space="preserve">NO CUMPLE - LA OFERTA DE NUEVOS RECURSOS  NO RELACIONA TEXTUALMENTE TODO LO SOLICITADO EN LA CONVOCATORIA. </t>
  </si>
  <si>
    <t>NO CUMPLE - EN EL ANEXO 3 NO CUMPLE EL RANGO DEBE SER HASTA  50mm.</t>
  </si>
  <si>
    <t>NO CUMPLE - EN EL ANEXO 3 NO SE RELACIONA LAS REFERENCIAS RELACIONADAS EN EL CATALOGO</t>
  </si>
  <si>
    <t>NO CUMPLE - EN CUANTO A LA EXACTITUD NO SE ACEPTAN LAS OBSERVACIÓN, EN EL CATÁLOGO SE EVIDENCIA EL CONTROLADOR Y LA EXACTITUD DE LA TEMPERATURA. EN CUANTO AL VOLTAJE SE ACEPTA LA OBSERVACIÓN. LA UNIVERSIDAD RATIFICA LA EVALUACIÓN INICIAL. RESPECTO A LOS ESTANTES EN EL ANEXO 3 – OFERTA ECONÓMICA EL PROPONENTE OFERTA EL NÚMERO DE ESTANTES. EN CONCLUSIÓN, EL EQUIPO NO CUMPLE.</t>
  </si>
  <si>
    <t>NO CUMPLE - LA EMPRESA KASSEL GROUP NO CUMPLE TECNICAMENTE Y DEBE SER RECHAZADA PUESTO QUE EN EL ANEXO 3 SE ESPECIFICA LA REFERENCIA 9725B65 QUE NO CORRESPONDE CON NINGUNA DE LAS REFERENCIAS PRESENTADAS EN EL CATALOGO.</t>
  </si>
  <si>
    <t>NO CUMPLE - LAS ESPECIFICACIONES NO SON LAS REQUERIDAS.</t>
  </si>
  <si>
    <t>NO CUMPLE - EL ÁNGULO DE INCLINACIÓN ES INFERIOR A LO SOLICITADO.</t>
  </si>
  <si>
    <t xml:space="preserve">NO CUMPLE - YA QUE EL CATALOGO  PRESENTADO  POR KASSEL GROUP  NO HAY CLARIDAD  SOBRE EL NUMERO DE ESTANTES  QUE SE OFERTAN. </t>
  </si>
  <si>
    <t>NO CUMPLE - NO INDICA LA INCLUSIÓN DEL SOFTWARE  BASICO.</t>
  </si>
  <si>
    <t>NO CUMPLE - EL EQUIPO OFERTADO POR KASSEL  NO CUMPLE VOLTAJE A 240  Y NO TIENE PANTALLA LCD Y NO ES CLARO SI TIENE PROTECCIÓN POR SOBRECALENTAMIENTO.</t>
  </si>
  <si>
    <t>NO CUMPLE - SE RECHAZA LA PROPUESTA YA QUE NO CUMPLE CON LA POTENCIA Y NO INDICA EXACTITUD MÍNIMA.</t>
  </si>
  <si>
    <t>NO CUMPLE - PORQUE EL FOLIO 101 NO INDICA LAS CARACTERÍSTICAS DE AC ADAPTER Y NO SE ESPECIFICA LA LEGIBIDAD SOLICITADA. EN EL FOLIO 102 INDICA MESÓN CUADRADO DE MÁRMOL PERO TAMBIÉN DICE PARTE SUPERIOR EN MADERA.</t>
  </si>
  <si>
    <t>NO CUMPLE - LOS OBJETIVOS NO TIENEN TRATAMIENTO ANTIFUNGICO, EL TUBO BINOCULAR NO ROTA 360° Y NO ACREDITAN FUENTE DE PODER. NO CUMPLE TECNICAMENTE.</t>
  </si>
  <si>
    <t>NO CUMPLE - SE ACEPTA LA OBSERVACIÓN FRENTE A LA EXACTITUD DE LA TEMPERATURA. RESPECTO A LAS BANDEJAS, NO SE ACEPTA LA OBSERVACIÓN. -EN EL ANEXO 3 – OFERTA ECONÓMICA EL PROPONENTE OFERTA DE 6 – 8 BANDEJAS. FRENTE AL TIPO DE REFRIGERACION SE ACEPTA LA OBSERVACIÓN, NO SE PUEDE VERIFICAR EL SISTEMA DE REFRIGERACIÓN POR CIRCULACIÓN DE AIRE FORZADO. EN CONCLUSIÓN, EL EQUIPO NO CUMPLE.</t>
  </si>
  <si>
    <t xml:space="preserve">NO CUMPLE - LA MARCA SOLO OFRECE UN OXIMETRO REFERENCIA HIS421 Y ESTE CUMPLE CON LOS REQUERIMIENTOS TÉCNICOS SOLICITADOS. </t>
  </si>
  <si>
    <t>NO CUMPLE - CIENTIFICA LTDANO CUMPLE: SE ACEPTA LA OBSERVACIÓN Y SE RECHAZA LA PROPUESTA YA QUE NO SE ESPECIFICAN SONDAS MEMBRANAS NI SOLUCIONES ELECTROLÍTICAS.</t>
  </si>
  <si>
    <t xml:space="preserve">NO CUMPLE- NO CUMPLE . EL EQUIPO NO TRAE OBTURADOR  DIRIGIBLE. NO TIENE INDICADOR DIGITAL  DE TIEMPO DE OBTURADO PRESELECCIONADO  Y TRANSCURRIDO, NI SELECCIÓN DE TIEMPO  DE ARRANQUE </t>
  </si>
  <si>
    <t xml:space="preserve">NO CUMPLE- NO CUMPLE DEBIDO  A  QUE  LAS DIMESIONES OFERTADAS ( 1220 X 630X 1885) SOBREPASAN LAS DIMENSIONES SUGERIDAS POR EL LABORATORIO (660X665X1980). </t>
  </si>
  <si>
    <t>NO CUMPLE-NO CUMPLE. EXCEDE LAS DIMENSIONES EXTERNAS REQUERIDAS</t>
  </si>
  <si>
    <t>NO CUMPLE -  EN LA EVALUACIÓN INICIAL YA SE HABIA INDICADO QUE LA EMPRESA AVANTIKA NO CUMPLIA PARA ESTE ITEM. LA REFERENCIA OFERTADA NO CORRESPONDE A 25 ml. NO PRESENTA CERTIFICADO DE CALIDAD</t>
  </si>
  <si>
    <t>NO CUMPLE - EN EL ANEXO 3 NO APARECE TODA LA INFORMACIÓN TÉCNICA COMPLETA DEL ITEM COMO SE SOLICITÓ.  LA ESPECIFICACION OFERTADA SE ENCUENTRA RECORTADA EN EL ANEXO 3</t>
  </si>
  <si>
    <t xml:space="preserve">NO CUMPLE - OFRECE EN SU MODELO  440, UN TOTAL DE 3 PARRILLAS, LO CUAL NO CUMPLE CON LAS CONDICIONES  Y REQUERIMIENTOS  DEL LABORATORIO. LAS ESPECIFICACION  EN EL ANEXO 3 NO COINCIDE CON LO SEÑALADO EN EL CATALOGO </t>
  </si>
  <si>
    <t>NO CUMPLE - LA UNIVERSIDAD RATIFICA LA EVALUACIÓN INICIAL,. AGUA TIPO 2 NO CUMPLE CON LA CONDUCTIVIDAD SOLICITADA, OFERYA  &lt;20 Us/cm. NO SE PUEDE VERIFICAR EL SISTEMA DE  PARADA POR FALTA DE AGUA</t>
  </si>
  <si>
    <t>NO CUMPLE - EN LA EVALUACIÓN  INICIALSE DETERMINO QUE TECNIGEN NO CUMPLE.  SE OFRECE UNA MICROCENTRIFUGA NO UNA MINICENTRIFUGA, POR LO QUE EVIDENTEMENTE  SUPERA LAS DIMENSIONES PARA LA CABINA DE FLUJO LAMINAR</t>
  </si>
  <si>
    <t>NO CUMPLE - EN EL FOLIO 80 Y 81  SE EVIDEAN QUE LA  POTENCIA, DIAMETRO DE PLATO Y DIMENSIONES  SON MENORES A LAS SOLICITADAS</t>
  </si>
  <si>
    <t>NO CUMPLE - LA UNIVERSIDAD RATIFICA LA EVALUACIÓN INICIAL, EL EQUIPO NO CUMPLE OFERTA EQUIPO A 220V, SE SOLICITA A 110. NO SE PUEDE VERIFICAR EL SISTEMA DE PARADA POR  FALTA DE AGUA</t>
  </si>
  <si>
    <t xml:space="preserve">NO CUMPLE CON EL TIEMPO DE 160 HORAS  EN EL TEMPORIZADOR OFRECEN SOLO  1 MINUTO  HASTA 16 HORAS  Y EN EL ANEXO 3 NO ESPECIFICAN  LAS  REFERENCIAS  DE LOS ACCESORIOS  SOLICITADOS </t>
  </si>
  <si>
    <t xml:space="preserve"> NO CUMPLE  FOLIO 235 LAS ESPECIFICACIONES ESTÁN SOBREDIMENSIONADAS, SISTEMA DE PROTECCIÓN  NO ES EL SOLICITADO, LA POTENCIA ES DE 1050 W, LO SOLICITADO ES 600-650W</t>
  </si>
  <si>
    <t xml:space="preserve"> NO CUMPLE CON RANGO DE REVOLUCIONES  POR MINUTO SOLO TIENE  3 VELOCIDADES  Y NO PERMITE VELOCIDADES INTERMEDIAS NO INCLUYEN ACCESORIOS CON REFERENCIAS </t>
  </si>
  <si>
    <t xml:space="preserve"> NO CUMPLE PRESENTA UNA INCUBADORA MEMMERT REFERENCIA  IN75 CON UN VOLUMEN DE 74 L QUE NO SE PUEDE ACEPTAR POR LA INFRAESTRUCTURA DEL LABORATORIO</t>
  </si>
  <si>
    <t>NO CUMPLE. FOLIO 165 MANUAL NO CORRESPONDE CON LA REFERENCIA OFRECIDA</t>
  </si>
  <si>
    <t>NO CUMPLE.  NO SE EVIDENCOA ESPECIFICACIONES EN EL MANUAL  COMO ROTORES, NIVEL DE RUIDO, VELOCIDAD MAXIMA, ADICIONALMENTE OFRECE  UNA MICROCENTRIFUGA NO UNA MINICENTRIFUGA, SUPERANDO LAS DIMENSIONES CLARAMENTE</t>
  </si>
  <si>
    <t>NO CUMPLE -   EN EL CATALOGO PRESENTEADO POR EL OFERENTE FOLIO 142 – 146 NO PRESENTA EN LA TOTALIDAD DE LAS ESPECIFICACIONES TÉCNICAS SOLICITADAS (UNIDAD DE PESAJE).</t>
  </si>
  <si>
    <t>NO CUMPLE.  EN EL CATALOGO PRESENTADO POR LA EMPRESA TECNIGEN, AUNQUE SE INCLUYE LA PAGINA WEB, ESTE CATALOGO NO PRESENTA EN SU TOTALIDAD LAS CARACTERISTICAS TÉCNICAS REQUERIDAS (UNIDAD DE PASAJE), INFORMACIÓN QUE ES ENTREGADA EN EL FOLIO 131, PERO QUE NO HACE PARTE DEL CATALOGO Y QUE NO SE ESPECIFICA LA PROCEDENCIA DEL MISMO (NO HAY REFERENCIA), ADEMAS EN EL ANEXO 3 PRESENTADO POR EL OFERENTE SE EVIDENCIA QUE LA INFORMACION NO SE VISUALIZA (SE ENCUENTRA RECORTADA) EN SU TOTALIDAD FALTANDO PARTES DE LAS ESPECIFICACIONES TÉCNICAS SOLICITADAS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</si>
</sst>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 #,##0_);_(&quot;$&quot;\ * \(#,##0\);_(&quot;$&quot;\ * &quot;-&quot;_);_(@_)"/>
    <numFmt numFmtId="44" formatCode="_(&quot;$&quot;\ * #,##0.00_);_(&quot;$&quot;\ * \(#,##0.00\);_(&quot;$&quot;\ * &quot;-&quot;??_);_(@_)"/>
    <numFmt numFmtId="164" formatCode="_-&quot;$&quot;\ * #,##0.00_-;\-&quot;$&quot;\ * #,##0.00_-;_-&quot;$&quot;\ * &quot;-&quot;??_-;_-@_-"/>
    <numFmt numFmtId="165" formatCode="_-* #,##0.00_-;\-* #,##0.00_-;_-* &quot;-&quot;??_-;_-@_-"/>
    <numFmt numFmtId="166" formatCode="&quot;$&quot;#,##0;\-&quot;$&quot;#,##0"/>
    <numFmt numFmtId="167" formatCode="_-&quot;$&quot;* #,##0_-;\-&quot;$&quot;* #,##0_-;_-&quot;$&quot;* &quot;-&quot;_-;_-@_-"/>
    <numFmt numFmtId="168" formatCode="_-&quot;$&quot;* #,##0.00_-;\-&quot;$&quot;* #,##0.00_-;_-&quot;$&quot;* &quot;-&quot;??_-;_-@_-"/>
    <numFmt numFmtId="169" formatCode="_(&quot;$&quot;\ * #,##0_);_(&quot;$&quot;\ * \(#,##0\);_(&quot;$&quot;\ * &quot;-&quot;??_);_(@_)"/>
    <numFmt numFmtId="170" formatCode="d&quot; de &quot;mmm&quot; de &quot;yy"/>
    <numFmt numFmtId="171" formatCode="_-&quot;$&quot;* #,##0_-;\-&quot;$&quot;* #,##0_-;_-&quot;$&quot;* &quot;-&quot;??_-;_-@_-"/>
    <numFmt numFmtId="172" formatCode="_-&quot;$&quot;\ * #,##0_-;\-&quot;$&quot;\ * #,##0_-;_-&quot;$&quot;\ * &quot;-&quot;??_-;_-@_-"/>
  </numFmts>
  <fonts count="41" x14ac:knownFonts="1">
    <font>
      <sz val="11"/>
      <color theme="1"/>
      <name val="Calibri"/>
      <family val="2"/>
      <scheme val="minor"/>
    </font>
    <font>
      <sz val="11"/>
      <color theme="1"/>
      <name val="Calibri"/>
      <family val="2"/>
      <scheme val="minor"/>
    </font>
    <font>
      <sz val="8"/>
      <name val="Arial"/>
      <family val="2"/>
    </font>
    <font>
      <b/>
      <sz val="8"/>
      <name val="Arial"/>
      <family val="2"/>
    </font>
    <font>
      <sz val="10"/>
      <name val="Arial"/>
      <family val="2"/>
    </font>
    <font>
      <b/>
      <sz val="9"/>
      <name val="Arial"/>
      <family val="2"/>
    </font>
    <font>
      <sz val="9"/>
      <name val="Arial"/>
      <family val="2"/>
    </font>
    <font>
      <b/>
      <sz val="14"/>
      <name val="Arial"/>
      <family val="2"/>
    </font>
    <font>
      <sz val="9"/>
      <color theme="1"/>
      <name val="Arial"/>
      <family val="2"/>
    </font>
    <font>
      <b/>
      <sz val="9"/>
      <color theme="1"/>
      <name val="Arial"/>
      <family val="2"/>
    </font>
    <font>
      <b/>
      <sz val="12"/>
      <color theme="1"/>
      <name val="Arial"/>
      <family val="2"/>
    </font>
    <font>
      <b/>
      <sz val="16"/>
      <color theme="1"/>
      <name val="Arial"/>
      <family val="2"/>
    </font>
    <font>
      <b/>
      <sz val="9"/>
      <name val="Utsaah"/>
      <family val="2"/>
    </font>
    <font>
      <sz val="11"/>
      <color theme="1"/>
      <name val="Utsaah"/>
      <family val="2"/>
    </font>
    <font>
      <sz val="11"/>
      <name val="Arial"/>
      <family val="2"/>
    </font>
    <font>
      <b/>
      <sz val="10"/>
      <name val="Arial"/>
      <family val="2"/>
    </font>
    <font>
      <b/>
      <sz val="8"/>
      <name val="Tahoma"/>
      <family val="2"/>
    </font>
    <font>
      <sz val="8"/>
      <name val="Arial Narrow"/>
      <family val="2"/>
    </font>
    <font>
      <b/>
      <sz val="10"/>
      <color theme="1"/>
      <name val="Arial"/>
      <family val="2"/>
    </font>
    <font>
      <b/>
      <sz val="11"/>
      <color theme="1"/>
      <name val="Utsaah"/>
      <family val="2"/>
    </font>
    <font>
      <b/>
      <sz val="12"/>
      <color theme="1"/>
      <name val="Utsaah"/>
      <family val="2"/>
    </font>
    <font>
      <b/>
      <sz val="14"/>
      <color theme="1"/>
      <name val="Utsaah"/>
      <family val="2"/>
    </font>
    <font>
      <sz val="10"/>
      <color theme="1"/>
      <name val="Utsaah"/>
      <family val="2"/>
    </font>
    <font>
      <sz val="10"/>
      <name val="Utsaah"/>
      <family val="2"/>
    </font>
    <font>
      <sz val="9"/>
      <color theme="1"/>
      <name val="Calibri Light"/>
      <family val="2"/>
      <scheme val="major"/>
    </font>
    <font>
      <b/>
      <sz val="9"/>
      <color theme="1"/>
      <name val="Calibri Light"/>
      <family val="2"/>
      <scheme val="major"/>
    </font>
    <font>
      <b/>
      <sz val="9"/>
      <name val="Tahoma"/>
      <family val="2"/>
    </font>
    <font>
      <sz val="9"/>
      <name val="Tahoma"/>
      <family val="2"/>
    </font>
    <font>
      <b/>
      <sz val="18"/>
      <name val="Tahoma"/>
      <family val="2"/>
    </font>
    <font>
      <b/>
      <sz val="16"/>
      <name val="Tahoma"/>
      <family val="2"/>
    </font>
    <font>
      <sz val="12"/>
      <name val="Tahoma"/>
      <family val="2"/>
    </font>
    <font>
      <b/>
      <sz val="14"/>
      <name val="Tahoma"/>
      <family val="2"/>
    </font>
    <font>
      <b/>
      <sz val="12"/>
      <name val="Tahoma"/>
      <family val="2"/>
    </font>
    <font>
      <sz val="11"/>
      <color rgb="FF000000"/>
      <name val="Calibri"/>
      <family val="2"/>
    </font>
    <font>
      <sz val="11"/>
      <name val="Tahoma"/>
      <family val="2"/>
    </font>
    <font>
      <b/>
      <sz val="9"/>
      <color rgb="FFFF0000"/>
      <name val="Tahoma"/>
      <family val="2"/>
    </font>
    <font>
      <b/>
      <sz val="8"/>
      <color rgb="FFFF0000"/>
      <name val="Arial"/>
      <family val="2"/>
    </font>
    <font>
      <b/>
      <sz val="10"/>
      <color rgb="FFFF0000"/>
      <name val="Arial"/>
      <family val="2"/>
    </font>
    <font>
      <sz val="11"/>
      <color rgb="FFFF0000"/>
      <name val="Utsaah"/>
      <family val="2"/>
    </font>
    <font>
      <b/>
      <sz val="9"/>
      <color theme="1"/>
      <name val="Utsaah"/>
      <family val="2"/>
    </font>
    <font>
      <sz val="11"/>
      <name val="Utsaah"/>
      <family val="2"/>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5" tint="0.39997558519241921"/>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top style="medium">
        <color indexed="64"/>
      </top>
      <bottom/>
      <diagonal/>
    </border>
    <border>
      <left/>
      <right/>
      <top style="medium">
        <color indexed="64"/>
      </top>
      <bottom/>
      <diagonal/>
    </border>
  </borders>
  <cellStyleXfs count="15">
    <xf numFmtId="0" fontId="0" fillId="0" borderId="0"/>
    <xf numFmtId="164" fontId="1" fillId="0" borderId="0" applyFont="0" applyFill="0" applyBorder="0" applyAlignment="0" applyProtection="0"/>
    <xf numFmtId="0" fontId="4" fillId="0" borderId="0"/>
    <xf numFmtId="0" fontId="4" fillId="0" borderId="0"/>
    <xf numFmtId="0" fontId="1" fillId="0" borderId="0"/>
    <xf numFmtId="168" fontId="1" fillId="0" borderId="0" applyFont="0" applyFill="0" applyBorder="0" applyAlignment="0" applyProtection="0"/>
    <xf numFmtId="165" fontId="1" fillId="0" borderId="0" applyFont="0" applyFill="0" applyBorder="0" applyAlignment="0" applyProtection="0"/>
    <xf numFmtId="0" fontId="4" fillId="0" borderId="0"/>
    <xf numFmtId="167" fontId="1" fillId="0" borderId="0" applyFont="0" applyFill="0" applyBorder="0" applyAlignment="0" applyProtection="0"/>
    <xf numFmtId="0" fontId="4" fillId="0" borderId="0"/>
    <xf numFmtId="42" fontId="4" fillId="0" borderId="0" applyFont="0" applyFill="0" applyBorder="0" applyAlignment="0" applyProtection="0"/>
    <xf numFmtId="0" fontId="4" fillId="0" borderId="0"/>
    <xf numFmtId="0" fontId="33" fillId="0" borderId="0"/>
    <xf numFmtId="0" fontId="33" fillId="0" borderId="0"/>
    <xf numFmtId="0" fontId="4" fillId="0" borderId="0"/>
  </cellStyleXfs>
  <cellXfs count="226">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2" applyFont="1" applyFill="1" applyBorder="1" applyAlignment="1">
      <alignment horizontal="center" vertical="center" wrapText="1"/>
    </xf>
    <xf numFmtId="0" fontId="8" fillId="0" borderId="0" xfId="0" applyFont="1" applyAlignment="1">
      <alignment horizontal="center" vertical="center"/>
    </xf>
    <xf numFmtId="1" fontId="6" fillId="0" borderId="1" xfId="0" applyNumberFormat="1" applyFont="1" applyFill="1" applyBorder="1" applyAlignment="1">
      <alignment horizontal="center" vertical="center" wrapText="1"/>
    </xf>
    <xf numFmtId="1" fontId="6" fillId="0" borderId="8"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 fontId="5" fillId="0" borderId="8" xfId="0" applyNumberFormat="1" applyFont="1" applyFill="1" applyBorder="1" applyAlignment="1">
      <alignment horizontal="center" vertical="center" wrapText="1"/>
    </xf>
    <xf numFmtId="1" fontId="6" fillId="0" borderId="1" xfId="3" applyNumberFormat="1" applyFont="1" applyFill="1" applyBorder="1" applyAlignment="1">
      <alignment horizontal="center" vertical="center" wrapText="1"/>
    </xf>
    <xf numFmtId="1" fontId="6" fillId="0" borderId="8" xfId="3" applyNumberFormat="1" applyFont="1" applyFill="1" applyBorder="1" applyAlignment="1">
      <alignment horizontal="center" vertical="center" wrapText="1"/>
    </xf>
    <xf numFmtId="1" fontId="6" fillId="0" borderId="1" xfId="1" applyNumberFormat="1" applyFont="1" applyFill="1" applyBorder="1" applyAlignment="1">
      <alignment horizontal="center" vertical="center" wrapText="1"/>
    </xf>
    <xf numFmtId="1" fontId="6" fillId="0" borderId="8" xfId="1" applyNumberFormat="1" applyFont="1" applyFill="1" applyBorder="1" applyAlignment="1">
      <alignment horizontal="center" vertical="center" wrapText="1"/>
    </xf>
    <xf numFmtId="1" fontId="6" fillId="0" borderId="1" xfId="4" applyNumberFormat="1" applyFont="1" applyFill="1" applyBorder="1" applyAlignment="1">
      <alignment horizontal="center" vertical="center" wrapText="1"/>
    </xf>
    <xf numFmtId="1" fontId="6" fillId="0" borderId="8" xfId="4" applyNumberFormat="1" applyFont="1" applyFill="1" applyBorder="1" applyAlignment="1">
      <alignment horizontal="center" vertical="center" wrapText="1"/>
    </xf>
    <xf numFmtId="1" fontId="6" fillId="0" borderId="3"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5" fillId="3" borderId="1" xfId="0" applyFont="1" applyFill="1" applyBorder="1" applyAlignment="1">
      <alignment horizontal="center" vertical="center" wrapText="1"/>
    </xf>
    <xf numFmtId="0" fontId="13" fillId="0" borderId="0" xfId="0" applyFont="1"/>
    <xf numFmtId="0" fontId="12" fillId="5" borderId="1" xfId="0" applyFont="1" applyFill="1" applyBorder="1" applyAlignment="1">
      <alignment horizontal="center" vertical="center" wrapText="1"/>
    </xf>
    <xf numFmtId="0" fontId="14" fillId="0" borderId="0" xfId="0" applyFont="1" applyFill="1"/>
    <xf numFmtId="0" fontId="15" fillId="0" borderId="0" xfId="0" applyFont="1" applyFill="1"/>
    <xf numFmtId="0" fontId="15" fillId="0" borderId="2" xfId="2" applyFont="1" applyFill="1" applyBorder="1" applyAlignment="1" applyProtection="1">
      <alignment horizontal="left" vertical="center" wrapText="1"/>
    </xf>
    <xf numFmtId="0" fontId="15" fillId="0" borderId="0" xfId="0" applyFont="1" applyFill="1" applyAlignment="1">
      <alignment vertical="center"/>
    </xf>
    <xf numFmtId="0" fontId="14" fillId="0" borderId="0" xfId="0" applyFont="1" applyFill="1" applyAlignment="1">
      <alignment vertical="center"/>
    </xf>
    <xf numFmtId="0" fontId="17" fillId="0" borderId="7" xfId="0" applyFont="1" applyFill="1" applyBorder="1" applyAlignment="1">
      <alignment horizontal="center" vertical="center" wrapText="1"/>
    </xf>
    <xf numFmtId="0" fontId="17" fillId="0" borderId="7" xfId="2" applyFont="1" applyFill="1" applyBorder="1" applyAlignment="1">
      <alignment horizontal="center" vertical="center" wrapText="1"/>
    </xf>
    <xf numFmtId="0" fontId="17" fillId="0" borderId="7" xfId="0" applyFont="1" applyFill="1" applyBorder="1" applyAlignment="1">
      <alignment horizontal="center" vertical="center"/>
    </xf>
    <xf numFmtId="0" fontId="14" fillId="0" borderId="0" xfId="0" applyFont="1" applyFill="1" applyAlignment="1">
      <alignment horizontal="center" vertical="center" wrapText="1"/>
    </xf>
    <xf numFmtId="0" fontId="21" fillId="0" borderId="0" xfId="0" applyFont="1" applyFill="1" applyBorder="1" applyAlignment="1">
      <alignment horizontal="center"/>
    </xf>
    <xf numFmtId="0" fontId="12" fillId="0" borderId="0" xfId="0" applyFont="1" applyFill="1" applyBorder="1" applyAlignment="1">
      <alignment horizontal="center" vertical="center" wrapText="1"/>
    </xf>
    <xf numFmtId="0" fontId="13" fillId="0" borderId="1" xfId="0" applyFont="1" applyBorder="1" applyAlignment="1">
      <alignment horizontal="center" vertical="center"/>
    </xf>
    <xf numFmtId="0" fontId="19" fillId="0" borderId="0" xfId="0" applyFont="1" applyBorder="1" applyAlignment="1">
      <alignment vertical="center"/>
    </xf>
    <xf numFmtId="0" fontId="19" fillId="0" borderId="0" xfId="0" applyFont="1"/>
    <xf numFmtId="0" fontId="23" fillId="0" borderId="1" xfId="0" applyFont="1" applyFill="1" applyBorder="1" applyAlignment="1">
      <alignment horizontal="center" vertical="center" wrapText="1"/>
    </xf>
    <xf numFmtId="169" fontId="23" fillId="0" borderId="1" xfId="0" applyNumberFormat="1" applyFont="1" applyFill="1" applyBorder="1" applyAlignment="1">
      <alignment horizontal="center" vertical="center"/>
    </xf>
    <xf numFmtId="169" fontId="23" fillId="0" borderId="1" xfId="1" applyNumberFormat="1" applyFont="1" applyFill="1" applyBorder="1" applyAlignment="1">
      <alignment horizontal="center" vertical="center" wrapText="1"/>
    </xf>
    <xf numFmtId="169" fontId="23" fillId="0" borderId="1" xfId="1" applyNumberFormat="1" applyFont="1" applyFill="1" applyBorder="1" applyAlignment="1">
      <alignment horizontal="center" vertical="center"/>
    </xf>
    <xf numFmtId="0" fontId="23" fillId="0" borderId="1" xfId="0" applyFont="1" applyFill="1" applyBorder="1" applyAlignment="1">
      <alignment horizontal="center" vertical="center"/>
    </xf>
    <xf numFmtId="167" fontId="23" fillId="0" borderId="1" xfId="0" applyNumberFormat="1" applyFont="1" applyFill="1" applyBorder="1" applyAlignment="1">
      <alignment horizontal="center" vertical="center"/>
    </xf>
    <xf numFmtId="0" fontId="19" fillId="0" borderId="1" xfId="0" applyFont="1" applyBorder="1" applyAlignment="1">
      <alignment horizontal="center"/>
    </xf>
    <xf numFmtId="172" fontId="23" fillId="0" borderId="1" xfId="1" applyNumberFormat="1" applyFont="1" applyFill="1" applyBorder="1" applyAlignment="1">
      <alignment horizontal="center" vertical="center"/>
    </xf>
    <xf numFmtId="172" fontId="23" fillId="0" borderId="1" xfId="1" applyNumberFormat="1" applyFont="1" applyFill="1" applyBorder="1" applyAlignment="1">
      <alignment vertical="center"/>
    </xf>
    <xf numFmtId="0" fontId="19" fillId="0" borderId="1" xfId="0" applyFont="1" applyBorder="1" applyAlignment="1">
      <alignment horizontal="center" vertical="center"/>
    </xf>
    <xf numFmtId="172" fontId="22" fillId="0" borderId="12" xfId="1" applyNumberFormat="1" applyFont="1" applyBorder="1" applyAlignment="1">
      <alignment horizontal="center" vertical="center"/>
    </xf>
    <xf numFmtId="0" fontId="13" fillId="0" borderId="5" xfId="0" applyFont="1" applyBorder="1"/>
    <xf numFmtId="0" fontId="13" fillId="0" borderId="6" xfId="0" applyFont="1" applyBorder="1"/>
    <xf numFmtId="0" fontId="19" fillId="0" borderId="7" xfId="0" applyFont="1" applyBorder="1" applyAlignment="1">
      <alignment horizontal="center" vertical="center"/>
    </xf>
    <xf numFmtId="0" fontId="13" fillId="0" borderId="15" xfId="0" applyFont="1" applyBorder="1"/>
    <xf numFmtId="0" fontId="13" fillId="0" borderId="0" xfId="0" applyFont="1" applyFill="1"/>
    <xf numFmtId="0" fontId="20" fillId="0" borderId="0" xfId="0" applyFont="1" applyFill="1" applyBorder="1" applyAlignment="1">
      <alignment horizontal="center"/>
    </xf>
    <xf numFmtId="2" fontId="22" fillId="0" borderId="12" xfId="0" applyNumberFormat="1" applyFont="1" applyBorder="1" applyAlignment="1">
      <alignment horizontal="center" vertical="center"/>
    </xf>
    <xf numFmtId="2" fontId="22" fillId="0" borderId="1" xfId="0" applyNumberFormat="1" applyFont="1" applyBorder="1" applyAlignment="1">
      <alignment horizontal="center" vertical="center"/>
    </xf>
    <xf numFmtId="0" fontId="13" fillId="0" borderId="0" xfId="0" applyFont="1" applyAlignment="1">
      <alignment horizontal="left"/>
    </xf>
    <xf numFmtId="2" fontId="13" fillId="0" borderId="1" xfId="0" applyNumberFormat="1" applyFont="1" applyBorder="1" applyAlignment="1">
      <alignment horizontal="center" vertical="center"/>
    </xf>
    <xf numFmtId="0" fontId="19" fillId="0" borderId="0" xfId="0" applyFont="1" applyAlignment="1">
      <alignment horizontal="center"/>
    </xf>
    <xf numFmtId="2" fontId="13" fillId="0" borderId="0" xfId="0" applyNumberFormat="1" applyFont="1"/>
    <xf numFmtId="0" fontId="13" fillId="0" borderId="0" xfId="0" applyFont="1" applyFill="1" applyBorder="1"/>
    <xf numFmtId="0" fontId="13" fillId="0" borderId="0" xfId="0" applyFont="1" applyFill="1" applyBorder="1" applyAlignment="1">
      <alignment horizontal="center" vertical="center"/>
    </xf>
    <xf numFmtId="0" fontId="22" fillId="0" borderId="1" xfId="0" applyFont="1" applyBorder="1" applyAlignment="1">
      <alignment horizontal="left" vertical="center"/>
    </xf>
    <xf numFmtId="0" fontId="24" fillId="0" borderId="0" xfId="0" applyFont="1" applyAlignment="1">
      <alignment horizontal="center" vertical="center"/>
    </xf>
    <xf numFmtId="164" fontId="24" fillId="0" borderId="0" xfId="1" applyFont="1" applyAlignment="1">
      <alignment horizontal="center" vertical="center"/>
    </xf>
    <xf numFmtId="2" fontId="24" fillId="0" borderId="0" xfId="0" applyNumberFormat="1" applyFont="1" applyAlignment="1">
      <alignment horizontal="center" vertical="center"/>
    </xf>
    <xf numFmtId="0" fontId="27" fillId="0" borderId="0" xfId="0" applyFont="1" applyFill="1" applyAlignment="1">
      <alignment horizontal="center" vertical="center"/>
    </xf>
    <xf numFmtId="0" fontId="27" fillId="0" borderId="0" xfId="0" applyFont="1" applyFill="1" applyAlignment="1">
      <alignment horizontal="left" vertical="center"/>
    </xf>
    <xf numFmtId="0" fontId="27" fillId="0" borderId="0" xfId="0" applyFont="1" applyFill="1" applyAlignment="1">
      <alignment horizontal="center" vertical="center" wrapText="1"/>
    </xf>
    <xf numFmtId="3" fontId="27" fillId="0" borderId="0" xfId="0" applyNumberFormat="1" applyFont="1" applyFill="1" applyAlignment="1">
      <alignment horizontal="center" vertical="center"/>
    </xf>
    <xf numFmtId="3" fontId="26" fillId="0" borderId="0" xfId="0" applyNumberFormat="1" applyFont="1" applyFill="1" applyAlignment="1">
      <alignment horizontal="center" vertical="center"/>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26" fillId="0" borderId="4" xfId="0" applyFont="1" applyFill="1" applyBorder="1" applyAlignment="1">
      <alignment horizontal="center" vertical="center" wrapText="1"/>
    </xf>
    <xf numFmtId="3" fontId="26" fillId="0" borderId="4" xfId="0" applyNumberFormat="1"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1" xfId="0" applyFont="1" applyFill="1" applyBorder="1" applyAlignment="1">
      <alignment horizontal="center" vertical="center" wrapText="1"/>
    </xf>
    <xf numFmtId="169" fontId="27" fillId="0" borderId="11" xfId="1" applyNumberFormat="1" applyFont="1" applyFill="1" applyBorder="1" applyAlignment="1">
      <alignment horizontal="center" vertical="center" wrapText="1"/>
    </xf>
    <xf numFmtId="3" fontId="27" fillId="0" borderId="1" xfId="0" applyNumberFormat="1" applyFont="1" applyFill="1" applyBorder="1" applyAlignment="1">
      <alignment horizontal="center" vertical="center" wrapText="1"/>
    </xf>
    <xf numFmtId="0" fontId="27" fillId="0" borderId="0" xfId="0" applyFont="1" applyFill="1"/>
    <xf numFmtId="169" fontId="27" fillId="0" borderId="1" xfId="1" applyNumberFormat="1" applyFont="1" applyFill="1" applyBorder="1" applyAlignment="1">
      <alignment horizontal="center" vertical="center" wrapText="1"/>
    </xf>
    <xf numFmtId="0" fontId="27" fillId="0" borderId="1" xfId="0" applyFont="1" applyFill="1" applyBorder="1" applyAlignment="1">
      <alignment horizontal="left" vertical="center"/>
    </xf>
    <xf numFmtId="0" fontId="27" fillId="0" borderId="1" xfId="0" applyFont="1" applyFill="1" applyBorder="1" applyAlignment="1">
      <alignment horizontal="center" vertical="center"/>
    </xf>
    <xf numFmtId="0" fontId="27" fillId="0" borderId="1" xfId="11" applyFont="1" applyFill="1" applyBorder="1" applyAlignment="1">
      <alignment horizontal="left" vertical="center" wrapText="1"/>
    </xf>
    <xf numFmtId="0" fontId="27" fillId="0" borderId="1" xfId="11" applyFont="1" applyFill="1" applyBorder="1" applyAlignment="1">
      <alignment horizontal="center" vertical="center" wrapText="1"/>
    </xf>
    <xf numFmtId="169" fontId="27" fillId="0" borderId="1" xfId="1" applyNumberFormat="1" applyFont="1" applyFill="1" applyBorder="1" applyAlignment="1">
      <alignment horizontal="center" vertical="center"/>
    </xf>
    <xf numFmtId="0" fontId="27" fillId="0" borderId="1" xfId="12" applyFont="1" applyFill="1" applyBorder="1" applyAlignment="1">
      <alignment horizontal="left" vertical="center" wrapText="1"/>
    </xf>
    <xf numFmtId="0" fontId="27" fillId="0" borderId="1" xfId="12" applyFont="1" applyFill="1" applyBorder="1" applyAlignment="1">
      <alignment horizontal="center" vertical="center" wrapText="1"/>
    </xf>
    <xf numFmtId="0" fontId="27" fillId="0" borderId="1" xfId="13" applyFont="1" applyFill="1" applyBorder="1" applyAlignment="1">
      <alignment horizontal="left" vertical="center" wrapText="1"/>
    </xf>
    <xf numFmtId="0" fontId="27" fillId="0" borderId="1" xfId="13" applyFont="1" applyFill="1" applyBorder="1" applyAlignment="1">
      <alignment horizontal="center" vertical="center" wrapText="1"/>
    </xf>
    <xf numFmtId="0" fontId="27" fillId="0" borderId="1" xfId="14" applyFont="1" applyFill="1" applyBorder="1" applyAlignment="1">
      <alignment horizontal="left" vertical="center" wrapText="1"/>
    </xf>
    <xf numFmtId="1" fontId="26" fillId="0" borderId="1" xfId="1" applyNumberFormat="1" applyFont="1" applyFill="1" applyBorder="1" applyAlignment="1">
      <alignment horizontal="center" vertical="center"/>
    </xf>
    <xf numFmtId="0" fontId="27" fillId="0" borderId="0" xfId="0" applyFont="1" applyFill="1" applyAlignment="1"/>
    <xf numFmtId="3" fontId="27" fillId="0" borderId="0" xfId="0" applyNumberFormat="1" applyFont="1" applyFill="1" applyAlignment="1"/>
    <xf numFmtId="3" fontId="27" fillId="0" borderId="0" xfId="0" applyNumberFormat="1" applyFont="1" applyFill="1"/>
    <xf numFmtId="0" fontId="12" fillId="5" borderId="18" xfId="0" applyFont="1" applyFill="1" applyBorder="1" applyAlignment="1">
      <alignment horizontal="center" vertical="center" wrapText="1"/>
    </xf>
    <xf numFmtId="0" fontId="34" fillId="0" borderId="1" xfId="0" applyFont="1" applyFill="1" applyBorder="1" applyAlignment="1">
      <alignment horizontal="center" vertical="center"/>
    </xf>
    <xf numFmtId="0" fontId="15" fillId="0" borderId="1" xfId="2" applyFont="1" applyFill="1" applyBorder="1" applyAlignment="1" applyProtection="1">
      <alignment horizontal="center" vertical="center" wrapText="1"/>
      <protection locked="0"/>
    </xf>
    <xf numFmtId="0" fontId="15" fillId="0" borderId="1" xfId="7" applyFont="1" applyFill="1" applyBorder="1" applyAlignment="1" applyProtection="1">
      <alignment horizontal="center" vertical="center" wrapText="1"/>
      <protection locked="0"/>
    </xf>
    <xf numFmtId="15" fontId="3" fillId="0" borderId="1" xfId="2" applyNumberFormat="1" applyFont="1" applyFill="1" applyBorder="1" applyAlignment="1" applyProtection="1">
      <alignment horizontal="center" vertical="center" wrapText="1"/>
      <protection locked="0"/>
    </xf>
    <xf numFmtId="167" fontId="3" fillId="0" borderId="1" xfId="8" applyFont="1" applyFill="1" applyBorder="1" applyAlignment="1" applyProtection="1">
      <alignment horizontal="center" vertical="center" wrapText="1"/>
      <protection locked="0"/>
    </xf>
    <xf numFmtId="169" fontId="3" fillId="0" borderId="1" xfId="5" applyNumberFormat="1" applyFont="1" applyFill="1" applyBorder="1" applyAlignment="1" applyProtection="1">
      <alignment horizontal="center" vertical="center" wrapText="1"/>
      <protection locked="0"/>
    </xf>
    <xf numFmtId="14" fontId="3" fillId="0" borderId="1" xfId="9" applyNumberFormat="1" applyFont="1" applyFill="1" applyBorder="1" applyAlignment="1" applyProtection="1">
      <alignment horizontal="center" vertical="center" wrapText="1"/>
      <protection locked="0"/>
    </xf>
    <xf numFmtId="4" fontId="3" fillId="0" borderId="1" xfId="9" applyNumberFormat="1" applyFont="1" applyFill="1" applyBorder="1" applyAlignment="1" applyProtection="1">
      <alignment horizontal="center" vertical="center" wrapText="1"/>
      <protection locked="0"/>
    </xf>
    <xf numFmtId="15" fontId="3" fillId="0" borderId="1" xfId="9" applyNumberFormat="1" applyFont="1" applyFill="1" applyBorder="1" applyAlignment="1" applyProtection="1">
      <alignment horizontal="center" vertical="center" wrapText="1"/>
      <protection locked="0"/>
    </xf>
    <xf numFmtId="171" fontId="3" fillId="0" borderId="1" xfId="5" applyNumberFormat="1" applyFont="1" applyFill="1" applyBorder="1" applyAlignment="1" applyProtection="1">
      <alignment horizontal="center" vertical="center" wrapText="1"/>
      <protection locked="0"/>
    </xf>
    <xf numFmtId="170" fontId="3" fillId="0" borderId="1" xfId="9" applyNumberFormat="1" applyFont="1" applyFill="1" applyBorder="1" applyAlignment="1" applyProtection="1">
      <alignment horizontal="center" vertical="center" wrapText="1"/>
      <protection locked="0"/>
    </xf>
    <xf numFmtId="15" fontId="36" fillId="0" borderId="1" xfId="9" applyNumberFormat="1" applyFont="1" applyFill="1" applyBorder="1" applyAlignment="1" applyProtection="1">
      <alignment horizontal="center" vertical="center" wrapText="1"/>
      <protection locked="0"/>
    </xf>
    <xf numFmtId="4" fontId="3" fillId="0" borderId="1" xfId="2" applyNumberFormat="1" applyFont="1" applyFill="1" applyBorder="1" applyAlignment="1" applyProtection="1">
      <alignment horizontal="right" vertical="center" wrapText="1"/>
      <protection locked="0"/>
    </xf>
    <xf numFmtId="4" fontId="3" fillId="0" borderId="1" xfId="7" applyNumberFormat="1" applyFont="1" applyFill="1" applyBorder="1" applyAlignment="1" applyProtection="1">
      <alignment horizontal="center" vertical="center" wrapText="1"/>
      <protection locked="0"/>
    </xf>
    <xf numFmtId="4" fontId="3" fillId="0" borderId="1" xfId="2" applyNumberFormat="1" applyFont="1" applyFill="1" applyBorder="1" applyAlignment="1" applyProtection="1">
      <alignment horizontal="justify" vertical="center" wrapText="1"/>
      <protection locked="0"/>
    </xf>
    <xf numFmtId="0" fontId="3" fillId="0" borderId="1" xfId="7" applyFont="1" applyFill="1" applyBorder="1" applyAlignment="1" applyProtection="1">
      <alignment horizontal="center" vertical="center" wrapText="1"/>
      <protection locked="0"/>
    </xf>
    <xf numFmtId="0" fontId="15" fillId="0" borderId="0" xfId="0" applyFont="1" applyFill="1" applyAlignment="1">
      <alignment horizontal="center" vertical="center"/>
    </xf>
    <xf numFmtId="0" fontId="14" fillId="0" borderId="0" xfId="0" applyFont="1" applyFill="1" applyAlignment="1">
      <alignment horizontal="center" vertical="center"/>
    </xf>
    <xf numFmtId="0" fontId="38" fillId="0" borderId="1" xfId="0" applyFont="1" applyBorder="1" applyAlignment="1">
      <alignment horizontal="center" vertical="center"/>
    </xf>
    <xf numFmtId="164" fontId="22" fillId="0" borderId="0" xfId="1" applyFont="1"/>
    <xf numFmtId="0" fontId="13" fillId="0" borderId="0" xfId="0" applyFont="1" applyAlignment="1">
      <alignment horizontal="center"/>
    </xf>
    <xf numFmtId="172" fontId="22" fillId="0" borderId="1" xfId="0" applyNumberFormat="1" applyFont="1" applyBorder="1" applyAlignment="1">
      <alignment horizontal="left" vertical="center"/>
    </xf>
    <xf numFmtId="164" fontId="22" fillId="0" borderId="5" xfId="1" applyFont="1" applyBorder="1"/>
    <xf numFmtId="164" fontId="22" fillId="0" borderId="6" xfId="1" applyFont="1" applyBorder="1"/>
    <xf numFmtId="164" fontId="22" fillId="0" borderId="24" xfId="1" applyFont="1" applyBorder="1"/>
    <xf numFmtId="0" fontId="20" fillId="5" borderId="23" xfId="0" applyFont="1" applyFill="1" applyBorder="1" applyAlignment="1">
      <alignment horizontal="center" vertical="center"/>
    </xf>
    <xf numFmtId="0" fontId="20" fillId="5" borderId="23"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20" fillId="5" borderId="3" xfId="0" applyFont="1" applyFill="1" applyBorder="1" applyAlignment="1">
      <alignment horizontal="center" vertical="center" wrapText="1"/>
    </xf>
    <xf numFmtId="172" fontId="22" fillId="0" borderId="27" xfId="1" applyNumberFormat="1" applyFont="1" applyFill="1" applyBorder="1" applyAlignment="1">
      <alignment horizontal="center" vertical="center"/>
    </xf>
    <xf numFmtId="172" fontId="22" fillId="0" borderId="28" xfId="1" applyNumberFormat="1" applyFont="1" applyFill="1" applyBorder="1" applyAlignment="1">
      <alignment horizontal="center" vertical="center"/>
    </xf>
    <xf numFmtId="172" fontId="22" fillId="0" borderId="29" xfId="1" applyNumberFormat="1" applyFont="1" applyFill="1" applyBorder="1" applyAlignment="1">
      <alignment horizontal="center" vertical="center"/>
    </xf>
    <xf numFmtId="164" fontId="22" fillId="0" borderId="30" xfId="1" applyFont="1" applyBorder="1" applyAlignment="1">
      <alignment horizontal="center"/>
    </xf>
    <xf numFmtId="164" fontId="22" fillId="0" borderId="31" xfId="1" applyFont="1" applyBorder="1" applyAlignment="1">
      <alignment horizontal="center"/>
    </xf>
    <xf numFmtId="164" fontId="22" fillId="0" borderId="32" xfId="1" applyFont="1" applyBorder="1" applyAlignment="1">
      <alignment horizontal="center"/>
    </xf>
    <xf numFmtId="169" fontId="12" fillId="0" borderId="1" xfId="0" applyNumberFormat="1" applyFont="1" applyFill="1" applyBorder="1" applyAlignment="1">
      <alignment horizontal="right"/>
    </xf>
    <xf numFmtId="172" fontId="12" fillId="0" borderId="1" xfId="1" applyNumberFormat="1" applyFont="1" applyFill="1" applyBorder="1" applyAlignment="1"/>
    <xf numFmtId="0" fontId="39" fillId="0" borderId="0" xfId="0" applyFont="1"/>
    <xf numFmtId="172" fontId="39" fillId="0" borderId="19" xfId="0" applyNumberFormat="1" applyFont="1" applyBorder="1"/>
    <xf numFmtId="0" fontId="39" fillId="0" borderId="1" xfId="0" applyFont="1" applyBorder="1" applyAlignment="1">
      <alignment horizontal="center"/>
    </xf>
    <xf numFmtId="164" fontId="25" fillId="0" borderId="15" xfId="0" applyNumberFormat="1" applyFont="1" applyBorder="1" applyAlignment="1">
      <alignment horizontal="center" vertical="center"/>
    </xf>
    <xf numFmtId="0" fontId="25" fillId="0" borderId="9" xfId="0" applyFont="1" applyBorder="1" applyAlignment="1">
      <alignment horizontal="center" vertical="center"/>
    </xf>
    <xf numFmtId="164" fontId="25" fillId="0" borderId="9" xfId="1" applyFont="1" applyBorder="1" applyAlignment="1">
      <alignment horizontal="center" vertical="center"/>
    </xf>
    <xf numFmtId="0" fontId="40" fillId="0" borderId="1" xfId="0" applyFont="1" applyBorder="1" applyAlignment="1">
      <alignment horizontal="center" vertical="center"/>
    </xf>
    <xf numFmtId="44" fontId="24" fillId="0" borderId="0" xfId="0" applyNumberFormat="1" applyFont="1" applyAlignment="1">
      <alignment horizontal="center" vertical="center"/>
    </xf>
    <xf numFmtId="0" fontId="15" fillId="0" borderId="2" xfId="2" applyFont="1" applyFill="1" applyBorder="1" applyAlignment="1" applyProtection="1">
      <alignment horizontal="center" vertical="center" wrapText="1"/>
    </xf>
    <xf numFmtId="4" fontId="3" fillId="0" borderId="1" xfId="2" applyNumberFormat="1" applyFont="1" applyFill="1" applyBorder="1" applyAlignment="1" applyProtection="1">
      <alignment horizontal="center" vertical="center" wrapText="1"/>
      <protection locked="0"/>
    </xf>
    <xf numFmtId="0" fontId="3" fillId="0" borderId="1" xfId="2" applyFont="1" applyFill="1" applyBorder="1" applyAlignment="1" applyProtection="1">
      <alignment horizontal="center" vertical="center" wrapText="1"/>
      <protection locked="0"/>
    </xf>
    <xf numFmtId="0" fontId="3" fillId="0" borderId="1" xfId="9"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xf numFmtId="0" fontId="26" fillId="0" borderId="0" xfId="0" applyFont="1" applyFill="1" applyAlignment="1">
      <alignment horizontal="center" vertical="center"/>
    </xf>
    <xf numFmtId="0" fontId="14" fillId="0" borderId="15"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3" fillId="0" borderId="1" xfId="2" applyFont="1" applyFill="1" applyBorder="1" applyAlignment="1" applyProtection="1">
      <alignment horizontal="center" vertical="center" wrapText="1"/>
      <protection locked="0"/>
    </xf>
    <xf numFmtId="0" fontId="3" fillId="0" borderId="1" xfId="9" applyFont="1" applyFill="1" applyBorder="1" applyAlignment="1" applyProtection="1">
      <alignment horizontal="center" vertical="center" wrapText="1"/>
      <protection locked="0"/>
    </xf>
    <xf numFmtId="0" fontId="3" fillId="0" borderId="2" xfId="2" applyFont="1" applyFill="1" applyBorder="1" applyAlignment="1" applyProtection="1">
      <alignment horizontal="center" vertical="center" wrapText="1"/>
      <protection locked="0"/>
    </xf>
    <xf numFmtId="0" fontId="3" fillId="0" borderId="10" xfId="2" applyFont="1" applyFill="1" applyBorder="1" applyAlignment="1" applyProtection="1">
      <alignment horizontal="center" vertical="center" wrapText="1"/>
      <protection locked="0"/>
    </xf>
    <xf numFmtId="0" fontId="3" fillId="0" borderId="11" xfId="2"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5" fillId="0" borderId="12" xfId="2" applyFont="1" applyFill="1" applyBorder="1" applyAlignment="1" applyProtection="1">
      <alignment horizontal="center" vertical="center" wrapText="1"/>
    </xf>
    <xf numFmtId="0" fontId="15" fillId="0" borderId="13" xfId="2" applyFont="1" applyFill="1" applyBorder="1" applyAlignment="1" applyProtection="1">
      <alignment horizontal="center" vertical="center" wrapText="1"/>
    </xf>
    <xf numFmtId="0" fontId="15" fillId="0" borderId="14" xfId="2" applyFont="1" applyFill="1" applyBorder="1" applyAlignment="1" applyProtection="1">
      <alignment horizontal="center" vertical="center" wrapText="1"/>
    </xf>
    <xf numFmtId="0" fontId="3" fillId="0" borderId="2" xfId="9" applyFont="1" applyFill="1" applyBorder="1" applyAlignment="1" applyProtection="1">
      <alignment horizontal="center" vertical="center" wrapText="1"/>
      <protection locked="0"/>
    </xf>
    <xf numFmtId="0" fontId="3" fillId="0" borderId="10" xfId="9" applyFont="1" applyFill="1" applyBorder="1" applyAlignment="1" applyProtection="1">
      <alignment horizontal="center" vertical="center" wrapText="1"/>
      <protection locked="0"/>
    </xf>
    <xf numFmtId="0" fontId="3" fillId="0" borderId="11" xfId="9" applyFont="1" applyFill="1" applyBorder="1" applyAlignment="1" applyProtection="1">
      <alignment horizontal="center" vertical="center" wrapText="1"/>
      <protection locked="0"/>
    </xf>
    <xf numFmtId="0" fontId="3" fillId="0" borderId="2" xfId="2" applyFont="1" applyFill="1" applyBorder="1" applyAlignment="1" applyProtection="1">
      <alignment horizontal="left" vertical="center" wrapText="1"/>
      <protection locked="0"/>
    </xf>
    <xf numFmtId="0" fontId="3" fillId="0" borderId="10" xfId="2" applyFont="1" applyFill="1" applyBorder="1" applyAlignment="1" applyProtection="1">
      <alignment horizontal="left" vertical="center" wrapText="1"/>
      <protection locked="0"/>
    </xf>
    <xf numFmtId="0" fontId="3" fillId="0" borderId="11" xfId="2" applyFont="1" applyFill="1" applyBorder="1" applyAlignment="1" applyProtection="1">
      <alignment horizontal="left" vertical="center" wrapText="1"/>
      <protection locked="0"/>
    </xf>
    <xf numFmtId="0" fontId="16" fillId="0" borderId="2" xfId="2" applyFont="1" applyFill="1" applyBorder="1" applyAlignment="1" applyProtection="1">
      <alignment horizontal="center" vertical="center" wrapText="1"/>
      <protection locked="0"/>
    </xf>
    <xf numFmtId="0" fontId="16" fillId="0" borderId="10" xfId="2" applyFont="1" applyFill="1" applyBorder="1" applyAlignment="1" applyProtection="1">
      <alignment horizontal="center" vertical="center" wrapText="1"/>
      <protection locked="0"/>
    </xf>
    <xf numFmtId="0" fontId="16" fillId="0" borderId="11" xfId="2" applyFont="1" applyFill="1" applyBorder="1" applyAlignment="1" applyProtection="1">
      <alignment horizontal="center" vertical="center" wrapText="1"/>
      <protection locked="0"/>
    </xf>
    <xf numFmtId="0" fontId="16" fillId="0" borderId="1" xfId="2" applyFont="1" applyFill="1" applyBorder="1" applyAlignment="1" applyProtection="1">
      <alignment horizontal="center" vertical="center" wrapText="1"/>
      <protection locked="0"/>
    </xf>
    <xf numFmtId="0" fontId="3" fillId="0" borderId="1" xfId="2" applyNumberFormat="1" applyFont="1" applyFill="1" applyBorder="1" applyAlignment="1" applyProtection="1">
      <alignment horizontal="center" vertical="center" wrapText="1"/>
      <protection locked="0"/>
    </xf>
    <xf numFmtId="0" fontId="7" fillId="0" borderId="12" xfId="2" applyFont="1" applyFill="1" applyBorder="1" applyAlignment="1" applyProtection="1">
      <alignment horizontal="center" vertical="center" wrapText="1"/>
    </xf>
    <xf numFmtId="0" fontId="7" fillId="0" borderId="15" xfId="2" applyFont="1" applyFill="1" applyBorder="1" applyAlignment="1" applyProtection="1">
      <alignment horizontal="center" vertical="center" wrapText="1"/>
    </xf>
    <xf numFmtId="0" fontId="7" fillId="0" borderId="21" xfId="2" applyFont="1" applyFill="1" applyBorder="1" applyAlignment="1" applyProtection="1">
      <alignment horizontal="center" vertical="center" wrapText="1"/>
    </xf>
    <xf numFmtId="0" fontId="7" fillId="0" borderId="14" xfId="2" applyFont="1" applyFill="1" applyBorder="1" applyAlignment="1" applyProtection="1">
      <alignment horizontal="center" vertical="center" wrapText="1"/>
    </xf>
    <xf numFmtId="0" fontId="7" fillId="0" borderId="9"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4" fontId="3" fillId="0" borderId="2" xfId="2" applyNumberFormat="1" applyFont="1" applyFill="1" applyBorder="1" applyAlignment="1" applyProtection="1">
      <alignment horizontal="center" vertical="center" wrapText="1"/>
      <protection locked="0"/>
    </xf>
    <xf numFmtId="4" fontId="3" fillId="0" borderId="10" xfId="2" applyNumberFormat="1" applyFont="1" applyFill="1" applyBorder="1" applyAlignment="1" applyProtection="1">
      <alignment horizontal="center" vertical="center" wrapText="1"/>
      <protection locked="0"/>
    </xf>
    <xf numFmtId="4" fontId="3" fillId="0" borderId="11" xfId="2" applyNumberFormat="1" applyFont="1" applyFill="1" applyBorder="1" applyAlignment="1" applyProtection="1">
      <alignment horizontal="center" vertical="center" wrapText="1"/>
      <protection locked="0"/>
    </xf>
    <xf numFmtId="166" fontId="3" fillId="0" borderId="2" xfId="8" applyNumberFormat="1" applyFont="1" applyFill="1" applyBorder="1" applyAlignment="1" applyProtection="1">
      <alignment horizontal="center" vertical="center" wrapText="1"/>
      <protection locked="0"/>
    </xf>
    <xf numFmtId="166" fontId="3" fillId="0" borderId="10" xfId="8" applyNumberFormat="1" applyFont="1" applyFill="1" applyBorder="1" applyAlignment="1" applyProtection="1">
      <alignment horizontal="center" vertical="center" wrapText="1"/>
      <protection locked="0"/>
    </xf>
    <xf numFmtId="166" fontId="3" fillId="0" borderId="11" xfId="8" applyNumberFormat="1" applyFont="1" applyFill="1" applyBorder="1" applyAlignment="1" applyProtection="1">
      <alignment horizontal="center" vertical="center" wrapText="1"/>
      <protection locked="0"/>
    </xf>
    <xf numFmtId="4" fontId="3" fillId="0" borderId="1" xfId="2" applyNumberFormat="1" applyFont="1" applyFill="1" applyBorder="1" applyAlignment="1" applyProtection="1">
      <alignment horizontal="center" vertical="center" wrapText="1"/>
      <protection locked="0"/>
    </xf>
    <xf numFmtId="166" fontId="3" fillId="0" borderId="1" xfId="8" applyNumberFormat="1" applyFont="1" applyFill="1" applyBorder="1" applyAlignment="1" applyProtection="1">
      <alignment horizontal="center" vertical="center" wrapText="1"/>
      <protection locked="0"/>
    </xf>
    <xf numFmtId="0" fontId="7" fillId="0" borderId="1" xfId="2" applyFont="1" applyFill="1" applyBorder="1" applyAlignment="1" applyProtection="1">
      <alignment horizontal="center" vertical="center" wrapText="1"/>
    </xf>
    <xf numFmtId="0" fontId="15" fillId="0" borderId="2" xfId="2" applyFont="1" applyFill="1" applyBorder="1" applyAlignment="1" applyProtection="1">
      <alignment horizontal="center" vertical="center" wrapText="1"/>
    </xf>
    <xf numFmtId="0" fontId="28" fillId="0" borderId="0" xfId="0" applyFont="1" applyFill="1" applyAlignment="1">
      <alignment horizontal="center" vertical="center"/>
    </xf>
    <xf numFmtId="0" fontId="29" fillId="0" borderId="0" xfId="0" applyFont="1" applyFill="1" applyAlignment="1">
      <alignment horizontal="center" vertical="center" wrapText="1"/>
    </xf>
    <xf numFmtId="0" fontId="30" fillId="0" borderId="0" xfId="0" applyFont="1" applyFill="1" applyAlignment="1">
      <alignment horizontal="center" vertical="center"/>
    </xf>
    <xf numFmtId="0" fontId="31" fillId="0" borderId="0" xfId="0" applyFont="1" applyFill="1" applyAlignment="1">
      <alignment horizontal="center" vertical="center"/>
    </xf>
    <xf numFmtId="0" fontId="32" fillId="0" borderId="0" xfId="0" applyFont="1" applyFill="1" applyAlignment="1">
      <alignment horizontal="center" vertical="center"/>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11" fillId="0" borderId="0" xfId="0" applyFont="1" applyAlignment="1">
      <alignment horizontal="center" vertical="center"/>
    </xf>
    <xf numFmtId="0" fontId="10" fillId="0" borderId="9" xfId="0" applyFont="1" applyBorder="1" applyAlignment="1">
      <alignment horizontal="center" vertical="center"/>
    </xf>
    <xf numFmtId="0" fontId="21" fillId="4" borderId="16" xfId="0" applyFont="1" applyFill="1" applyBorder="1" applyAlignment="1">
      <alignment horizontal="center"/>
    </xf>
    <xf numFmtId="0" fontId="21" fillId="4" borderId="17" xfId="0" applyFont="1" applyFill="1" applyBorder="1" applyAlignment="1">
      <alignment horizontal="center"/>
    </xf>
    <xf numFmtId="0" fontId="20" fillId="0" borderId="2" xfId="0" applyFont="1" applyBorder="1" applyAlignment="1">
      <alignment horizontal="center"/>
    </xf>
    <xf numFmtId="0" fontId="20" fillId="0" borderId="10" xfId="0" applyFont="1" applyBorder="1" applyAlignment="1">
      <alignment horizontal="center"/>
    </xf>
    <xf numFmtId="0" fontId="20" fillId="0" borderId="11" xfId="0" applyFont="1" applyBorder="1" applyAlignment="1">
      <alignment horizontal="center"/>
    </xf>
    <xf numFmtId="0" fontId="20" fillId="0" borderId="9" xfId="0" applyFont="1" applyBorder="1" applyAlignment="1">
      <alignment horizontal="center"/>
    </xf>
    <xf numFmtId="0" fontId="20" fillId="0" borderId="1" xfId="0" applyFont="1" applyBorder="1" applyAlignment="1">
      <alignment horizontal="center"/>
    </xf>
    <xf numFmtId="0" fontId="21" fillId="6" borderId="16" xfId="0" applyFont="1" applyFill="1" applyBorder="1" applyAlignment="1">
      <alignment horizontal="center"/>
    </xf>
    <xf numFmtId="0" fontId="21" fillId="6" borderId="17" xfId="0" applyFont="1" applyFill="1" applyBorder="1" applyAlignment="1">
      <alignment horizontal="center"/>
    </xf>
    <xf numFmtId="0" fontId="21" fillId="6" borderId="25" xfId="0" applyFont="1" applyFill="1" applyBorder="1" applyAlignment="1">
      <alignment horizontal="center"/>
    </xf>
    <xf numFmtId="0" fontId="21" fillId="6" borderId="20" xfId="0" applyFont="1" applyFill="1" applyBorder="1" applyAlignment="1">
      <alignment horizontal="center"/>
    </xf>
    <xf numFmtId="0" fontId="21" fillId="6" borderId="26" xfId="0" applyFont="1" applyFill="1" applyBorder="1" applyAlignment="1">
      <alignment horizontal="center"/>
    </xf>
    <xf numFmtId="172" fontId="13" fillId="0" borderId="33" xfId="0" applyNumberFormat="1" applyFont="1" applyFill="1" applyBorder="1" applyAlignment="1">
      <alignment horizontal="center"/>
    </xf>
    <xf numFmtId="172" fontId="13" fillId="0" borderId="34" xfId="0" applyNumberFormat="1" applyFont="1" applyFill="1" applyBorder="1" applyAlignment="1">
      <alignment horizontal="center"/>
    </xf>
    <xf numFmtId="0" fontId="20" fillId="0" borderId="18" xfId="0" applyFont="1" applyBorder="1" applyAlignment="1">
      <alignment horizontal="center"/>
    </xf>
    <xf numFmtId="0" fontId="20" fillId="0" borderId="15" xfId="0" applyFont="1" applyBorder="1" applyAlignment="1">
      <alignment horizontal="center"/>
    </xf>
    <xf numFmtId="0" fontId="21" fillId="4" borderId="25" xfId="0" applyFont="1" applyFill="1" applyBorder="1" applyAlignment="1">
      <alignment horizontal="center"/>
    </xf>
    <xf numFmtId="0" fontId="25" fillId="0" borderId="15" xfId="0" applyFont="1" applyBorder="1" applyAlignment="1">
      <alignment horizontal="center" vertical="center"/>
    </xf>
    <xf numFmtId="3" fontId="27" fillId="0" borderId="1" xfId="1" applyNumberFormat="1" applyFont="1" applyFill="1" applyBorder="1" applyAlignment="1">
      <alignment horizontal="center" vertical="center" wrapText="1"/>
    </xf>
    <xf numFmtId="49" fontId="27" fillId="0" borderId="1" xfId="1" applyNumberFormat="1" applyFont="1" applyFill="1" applyBorder="1" applyAlignment="1">
      <alignment horizontal="center" vertical="center" wrapText="1"/>
    </xf>
  </cellXfs>
  <cellStyles count="15">
    <cellStyle name="Millares 2" xfId="6"/>
    <cellStyle name="Moneda" xfId="1" builtinId="4"/>
    <cellStyle name="Moneda [0] 2" xfId="8"/>
    <cellStyle name="Moneda [0] 2 2" xfId="10"/>
    <cellStyle name="Moneda 2" xfId="5"/>
    <cellStyle name="Normal" xfId="0" builtinId="0"/>
    <cellStyle name="Normal 2 2" xfId="2"/>
    <cellStyle name="Normal 2 2 2" xfId="9"/>
    <cellStyle name="Normal 2_EVALUACIÓN TECNICA CONV. PUBLICA No. 009 - 2011 EQUIPOS ROBUSTOS AGO5" xfId="7"/>
    <cellStyle name="Normal 2_INFORME CIENCIAS 25 DE AGOSTO" xfId="3"/>
    <cellStyle name="Normal 3" xfId="14"/>
    <cellStyle name="Normal 4" xfId="4"/>
    <cellStyle name="Normal 5" xfId="11"/>
    <cellStyle name="Normal 6" xfId="12"/>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59"/>
  <sheetViews>
    <sheetView tabSelected="1" topLeftCell="A7" zoomScale="85" zoomScaleNormal="85" zoomScaleSheetLayoutView="70" workbookViewId="0">
      <pane xSplit="1" ySplit="4" topLeftCell="B11" activePane="bottomRight" state="frozen"/>
      <selection activeCell="A7" sqref="A7"/>
      <selection pane="topRight" activeCell="B7" sqref="B7"/>
      <selection pane="bottomLeft" activeCell="A11" sqref="A11"/>
      <selection pane="bottomRight" activeCell="F12" sqref="F12"/>
    </sheetView>
  </sheetViews>
  <sheetFormatPr baseColWidth="10" defaultColWidth="10.85546875" defaultRowHeight="20.100000000000001" customHeight="1" x14ac:dyDescent="0.2"/>
  <cols>
    <col min="1" max="1" width="39.7109375" style="30" customWidth="1"/>
    <col min="2" max="2" width="16.42578125" style="22" customWidth="1"/>
    <col min="3" max="3" width="20.7109375" style="22" customWidth="1"/>
    <col min="4" max="4" width="16.42578125" style="22" customWidth="1"/>
    <col min="5" max="5" width="22.7109375" style="22" customWidth="1"/>
    <col min="6" max="6" width="16.42578125" style="22" customWidth="1"/>
    <col min="7" max="7" width="21" style="22" customWidth="1"/>
    <col min="8" max="8" width="19.85546875" style="22" customWidth="1"/>
    <col min="9" max="9" width="28.140625" style="22" customWidth="1"/>
    <col min="10" max="10" width="17.85546875" style="22" customWidth="1"/>
    <col min="11" max="11" width="19.140625" style="22" customWidth="1"/>
    <col min="12" max="12" width="19.5703125" style="22" customWidth="1"/>
    <col min="13" max="13" width="18.42578125" style="22" customWidth="1"/>
    <col min="14" max="14" width="17.85546875" style="22" customWidth="1"/>
    <col min="15" max="15" width="19.140625" style="22" customWidth="1"/>
    <col min="16" max="16" width="16.7109375" style="22" bestFit="1" customWidth="1"/>
    <col min="17" max="17" width="18.42578125" style="22" customWidth="1"/>
    <col min="18" max="18" width="14.28515625" style="22" customWidth="1"/>
    <col min="19" max="19" width="19.28515625" style="22" customWidth="1"/>
    <col min="20" max="20" width="18.28515625" style="22" bestFit="1" customWidth="1"/>
    <col min="21" max="21" width="24.7109375" style="22" customWidth="1"/>
    <col min="22" max="22" width="18.42578125" style="22" customWidth="1"/>
    <col min="23" max="23" width="20.7109375" style="22" customWidth="1"/>
    <col min="24" max="24" width="20.28515625" style="22" customWidth="1"/>
    <col min="25" max="25" width="18.7109375" style="22" customWidth="1"/>
    <col min="26" max="26" width="26.140625" style="22" customWidth="1"/>
    <col min="27" max="27" width="19.42578125" style="22" customWidth="1"/>
    <col min="28" max="28" width="19" style="22" customWidth="1"/>
    <col min="29" max="29" width="22.42578125" style="22" customWidth="1"/>
    <col min="30" max="33" width="18" style="22" customWidth="1"/>
    <col min="34" max="34" width="18.140625" style="22" customWidth="1"/>
    <col min="35" max="35" width="19.28515625" style="22" customWidth="1"/>
    <col min="36" max="36" width="18.140625" style="22" customWidth="1"/>
    <col min="37" max="37" width="21.140625" style="22" bestFit="1" customWidth="1"/>
    <col min="38" max="38" width="18.7109375" style="22" customWidth="1"/>
    <col min="39" max="40" width="19.42578125" style="22" customWidth="1"/>
    <col min="41" max="41" width="31.85546875" style="22" customWidth="1"/>
    <col min="42" max="42" width="18.7109375" style="22" customWidth="1"/>
    <col min="43" max="44" width="19.42578125" style="22" customWidth="1"/>
    <col min="45" max="45" width="23.42578125" style="22" customWidth="1"/>
    <col min="46" max="46" width="18.7109375" style="22" customWidth="1"/>
    <col min="47" max="48" width="19.42578125" style="22" customWidth="1"/>
    <col min="49" max="49" width="25.5703125" style="22" customWidth="1"/>
    <col min="50" max="50" width="22.85546875" style="22" customWidth="1"/>
    <col min="51" max="51" width="20.140625" style="22" customWidth="1"/>
    <col min="52" max="53" width="17.140625" style="22" customWidth="1"/>
    <col min="54" max="54" width="20.42578125" style="22" customWidth="1"/>
    <col min="55" max="55" width="19.28515625" style="22" customWidth="1"/>
    <col min="56" max="56" width="18.28515625" style="22" bestFit="1" customWidth="1"/>
    <col min="57" max="57" width="20.42578125" style="22" customWidth="1"/>
    <col min="58" max="59" width="20.140625" style="22" customWidth="1"/>
    <col min="60" max="60" width="17" style="22" customWidth="1"/>
    <col min="61" max="61" width="19.42578125" style="22" customWidth="1"/>
    <col min="62" max="71" width="20.140625" style="22" customWidth="1"/>
    <col min="72" max="73" width="18.42578125" style="22" customWidth="1"/>
    <col min="74" max="74" width="20.42578125" style="22" customWidth="1"/>
    <col min="75" max="75" width="19.7109375" style="22" customWidth="1"/>
    <col min="76" max="78" width="17.28515625" style="22" customWidth="1"/>
    <col min="79" max="79" width="18.7109375" style="22" customWidth="1"/>
    <col min="80" max="81" width="17.28515625" style="22" customWidth="1"/>
    <col min="82" max="16384" width="10.85546875" style="22"/>
  </cols>
  <sheetData>
    <row r="1" spans="1:84" s="65" customFormat="1" ht="11.25" x14ac:dyDescent="0.25">
      <c r="B1" s="149"/>
      <c r="F1" s="66"/>
      <c r="G1" s="67"/>
      <c r="O1" s="68"/>
    </row>
    <row r="2" spans="1:84" s="65" customFormat="1" ht="22.5" x14ac:dyDescent="0.25">
      <c r="B2" s="197" t="s">
        <v>0</v>
      </c>
      <c r="C2" s="197"/>
      <c r="D2" s="197"/>
      <c r="E2" s="197"/>
      <c r="F2" s="197"/>
      <c r="G2" s="197"/>
      <c r="H2" s="197"/>
      <c r="I2" s="197"/>
      <c r="J2" s="197"/>
      <c r="K2" s="197"/>
      <c r="L2" s="197"/>
      <c r="M2" s="197"/>
      <c r="N2" s="197"/>
      <c r="O2" s="197"/>
      <c r="P2" s="197"/>
      <c r="Q2" s="197"/>
      <c r="R2" s="197"/>
      <c r="S2" s="197"/>
      <c r="T2" s="197"/>
      <c r="U2" s="197"/>
      <c r="V2" s="197"/>
      <c r="W2" s="197"/>
      <c r="X2" s="197"/>
      <c r="Y2" s="197"/>
      <c r="Z2" s="197"/>
      <c r="AA2" s="197"/>
    </row>
    <row r="3" spans="1:84" s="65" customFormat="1" ht="48" customHeight="1" x14ac:dyDescent="0.25">
      <c r="B3" s="197" t="s">
        <v>113</v>
      </c>
      <c r="C3" s="197"/>
      <c r="D3" s="197"/>
      <c r="E3" s="197"/>
      <c r="F3" s="197"/>
      <c r="G3" s="197"/>
      <c r="H3" s="197"/>
      <c r="I3" s="197"/>
      <c r="J3" s="197"/>
      <c r="K3" s="197"/>
      <c r="L3" s="197"/>
      <c r="M3" s="197"/>
      <c r="N3" s="197"/>
      <c r="O3" s="197"/>
      <c r="P3" s="197"/>
      <c r="Q3" s="197"/>
      <c r="R3" s="197"/>
      <c r="S3" s="197"/>
      <c r="T3" s="197"/>
      <c r="U3" s="197"/>
      <c r="V3" s="197"/>
      <c r="W3" s="197"/>
      <c r="X3" s="197"/>
      <c r="Y3" s="197"/>
      <c r="Z3" s="197"/>
      <c r="AA3" s="197"/>
    </row>
    <row r="4" spans="1:84" s="65" customFormat="1" ht="65.25" customHeight="1" x14ac:dyDescent="0.25">
      <c r="B4" s="198" t="s">
        <v>114</v>
      </c>
      <c r="C4" s="198"/>
      <c r="D4" s="198"/>
      <c r="E4" s="198"/>
      <c r="F4" s="198"/>
      <c r="G4" s="198"/>
      <c r="H4" s="198"/>
      <c r="I4" s="198"/>
      <c r="J4" s="198"/>
      <c r="K4" s="198"/>
      <c r="L4" s="198"/>
      <c r="M4" s="198"/>
      <c r="N4" s="198"/>
      <c r="O4" s="198"/>
      <c r="P4" s="198"/>
      <c r="Q4" s="198"/>
      <c r="R4" s="198"/>
      <c r="S4" s="198"/>
      <c r="T4" s="198"/>
      <c r="U4" s="198"/>
      <c r="V4" s="198"/>
      <c r="W4" s="198"/>
      <c r="X4" s="198"/>
      <c r="Y4" s="198"/>
      <c r="Z4" s="198"/>
      <c r="AA4" s="198"/>
    </row>
    <row r="5" spans="1:84" s="65" customFormat="1" ht="15" x14ac:dyDescent="0.25">
      <c r="B5" s="199"/>
      <c r="C5" s="199"/>
      <c r="D5" s="199"/>
      <c r="E5" s="199"/>
      <c r="F5" s="199"/>
      <c r="G5" s="199"/>
      <c r="H5" s="199"/>
      <c r="I5" s="199"/>
      <c r="O5" s="68"/>
    </row>
    <row r="6" spans="1:84" s="65" customFormat="1" ht="18" x14ac:dyDescent="0.25">
      <c r="B6" s="200" t="s">
        <v>269</v>
      </c>
      <c r="C6" s="200"/>
      <c r="D6" s="200"/>
      <c r="E6" s="200"/>
      <c r="F6" s="200"/>
      <c r="G6" s="200"/>
      <c r="H6" s="200"/>
      <c r="I6" s="200"/>
      <c r="J6" s="200"/>
      <c r="K6" s="200"/>
      <c r="L6" s="200"/>
      <c r="M6" s="200"/>
      <c r="N6" s="200"/>
      <c r="O6" s="200"/>
      <c r="P6" s="200"/>
      <c r="Q6" s="200"/>
      <c r="R6" s="200"/>
      <c r="S6" s="200"/>
      <c r="T6" s="200"/>
      <c r="U6" s="200"/>
      <c r="V6" s="200"/>
      <c r="W6" s="200"/>
      <c r="X6" s="200"/>
      <c r="Y6" s="200"/>
      <c r="Z6" s="200"/>
      <c r="AA6" s="200"/>
    </row>
    <row r="7" spans="1:84" s="149" customFormat="1" ht="12" customHeight="1" x14ac:dyDescent="0.25">
      <c r="B7" s="201"/>
      <c r="C7" s="201"/>
      <c r="D7" s="201"/>
      <c r="E7" s="201"/>
      <c r="F7" s="201"/>
      <c r="G7" s="201"/>
      <c r="H7" s="201"/>
      <c r="I7" s="201"/>
      <c r="O7" s="69"/>
      <c r="AC7" s="65"/>
    </row>
    <row r="8" spans="1:84" ht="20.100000000000001" customHeight="1" x14ac:dyDescent="0.2">
      <c r="A8" s="196" t="s">
        <v>66</v>
      </c>
      <c r="B8" s="195" t="s">
        <v>270</v>
      </c>
      <c r="C8" s="195"/>
      <c r="D8" s="195"/>
      <c r="E8" s="195"/>
      <c r="F8" s="195" t="s">
        <v>271</v>
      </c>
      <c r="G8" s="195"/>
      <c r="H8" s="195"/>
      <c r="I8" s="195"/>
      <c r="J8" s="195" t="s">
        <v>272</v>
      </c>
      <c r="K8" s="195"/>
      <c r="L8" s="195"/>
      <c r="M8" s="195"/>
      <c r="N8" s="195" t="s">
        <v>273</v>
      </c>
      <c r="O8" s="195"/>
      <c r="P8" s="195"/>
      <c r="Q8" s="195"/>
      <c r="R8" s="195" t="s">
        <v>274</v>
      </c>
      <c r="S8" s="195"/>
      <c r="T8" s="195"/>
      <c r="U8" s="195"/>
      <c r="V8" s="195" t="s">
        <v>275</v>
      </c>
      <c r="W8" s="195"/>
      <c r="X8" s="195"/>
      <c r="Y8" s="195"/>
      <c r="Z8" s="195" t="s">
        <v>276</v>
      </c>
      <c r="AA8" s="195"/>
      <c r="AB8" s="195"/>
      <c r="AC8" s="195"/>
      <c r="AD8" s="195" t="s">
        <v>277</v>
      </c>
      <c r="AE8" s="195"/>
      <c r="AF8" s="195"/>
      <c r="AG8" s="195"/>
      <c r="AH8" s="195" t="s">
        <v>278</v>
      </c>
      <c r="AI8" s="195"/>
      <c r="AJ8" s="195"/>
      <c r="AK8" s="195"/>
      <c r="AL8" s="195" t="s">
        <v>279</v>
      </c>
      <c r="AM8" s="195"/>
      <c r="AN8" s="195"/>
      <c r="AO8" s="195"/>
      <c r="AP8" s="195" t="s">
        <v>280</v>
      </c>
      <c r="AQ8" s="195"/>
      <c r="AR8" s="195"/>
      <c r="AS8" s="195"/>
      <c r="AT8" s="181" t="s">
        <v>281</v>
      </c>
      <c r="AU8" s="182"/>
      <c r="AV8" s="182"/>
      <c r="AW8" s="183"/>
      <c r="AX8" s="181" t="s">
        <v>282</v>
      </c>
      <c r="AY8" s="182"/>
      <c r="AZ8" s="182"/>
      <c r="BA8" s="183"/>
      <c r="BB8" s="181" t="s">
        <v>283</v>
      </c>
      <c r="BC8" s="182"/>
      <c r="BD8" s="182"/>
      <c r="BE8" s="183"/>
      <c r="BF8" s="181" t="s">
        <v>284</v>
      </c>
      <c r="BG8" s="182"/>
      <c r="BH8" s="182"/>
      <c r="BI8" s="183"/>
      <c r="BJ8" s="181" t="s">
        <v>285</v>
      </c>
      <c r="BK8" s="182"/>
      <c r="BL8" s="182"/>
      <c r="BM8" s="183"/>
      <c r="BN8" s="181" t="s">
        <v>286</v>
      </c>
      <c r="BO8" s="182"/>
      <c r="BP8" s="182"/>
      <c r="BQ8" s="183"/>
      <c r="BR8" s="181" t="s">
        <v>287</v>
      </c>
      <c r="BS8" s="182"/>
      <c r="BT8" s="182"/>
      <c r="BU8" s="183"/>
      <c r="BV8" s="181" t="s">
        <v>288</v>
      </c>
      <c r="BW8" s="182"/>
      <c r="BX8" s="182"/>
      <c r="BY8" s="183"/>
      <c r="BZ8" s="195" t="s">
        <v>289</v>
      </c>
      <c r="CA8" s="195"/>
      <c r="CB8" s="195"/>
      <c r="CC8" s="195"/>
    </row>
    <row r="9" spans="1:84" ht="20.100000000000001" customHeight="1" x14ac:dyDescent="0.2">
      <c r="A9" s="196"/>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84"/>
      <c r="AU9" s="185"/>
      <c r="AV9" s="185"/>
      <c r="AW9" s="186"/>
      <c r="AX9" s="184"/>
      <c r="AY9" s="185"/>
      <c r="AZ9" s="185"/>
      <c r="BA9" s="186"/>
      <c r="BB9" s="184"/>
      <c r="BC9" s="185"/>
      <c r="BD9" s="185"/>
      <c r="BE9" s="186"/>
      <c r="BF9" s="184"/>
      <c r="BG9" s="185"/>
      <c r="BH9" s="185"/>
      <c r="BI9" s="186"/>
      <c r="BJ9" s="184"/>
      <c r="BK9" s="185"/>
      <c r="BL9" s="185"/>
      <c r="BM9" s="186"/>
      <c r="BN9" s="184"/>
      <c r="BO9" s="185"/>
      <c r="BP9" s="185"/>
      <c r="BQ9" s="186"/>
      <c r="BR9" s="184"/>
      <c r="BS9" s="185"/>
      <c r="BT9" s="185"/>
      <c r="BU9" s="186"/>
      <c r="BV9" s="184"/>
      <c r="BW9" s="185"/>
      <c r="BX9" s="185"/>
      <c r="BY9" s="186"/>
      <c r="BZ9" s="195"/>
      <c r="CA9" s="195"/>
      <c r="CB9" s="195"/>
      <c r="CC9" s="195"/>
    </row>
    <row r="10" spans="1:84" s="23" customFormat="1" ht="51" customHeight="1" x14ac:dyDescent="0.2">
      <c r="A10" s="144" t="s">
        <v>68</v>
      </c>
      <c r="B10" s="99" t="s">
        <v>69</v>
      </c>
      <c r="C10" s="99" t="s">
        <v>290</v>
      </c>
      <c r="D10" s="99" t="s">
        <v>70</v>
      </c>
      <c r="E10" s="99" t="s">
        <v>71</v>
      </c>
      <c r="F10" s="99" t="s">
        <v>69</v>
      </c>
      <c r="G10" s="99" t="s">
        <v>290</v>
      </c>
      <c r="H10" s="99" t="s">
        <v>70</v>
      </c>
      <c r="I10" s="99" t="s">
        <v>71</v>
      </c>
      <c r="J10" s="99" t="s">
        <v>290</v>
      </c>
      <c r="K10" s="99" t="s">
        <v>290</v>
      </c>
      <c r="L10" s="99" t="s">
        <v>70</v>
      </c>
      <c r="M10" s="99" t="s">
        <v>71</v>
      </c>
      <c r="N10" s="99" t="s">
        <v>69</v>
      </c>
      <c r="O10" s="99" t="s">
        <v>290</v>
      </c>
      <c r="P10" s="99" t="s">
        <v>70</v>
      </c>
      <c r="Q10" s="99" t="s">
        <v>71</v>
      </c>
      <c r="R10" s="99" t="s">
        <v>69</v>
      </c>
      <c r="S10" s="99" t="s">
        <v>290</v>
      </c>
      <c r="T10" s="99" t="s">
        <v>70</v>
      </c>
      <c r="U10" s="99" t="s">
        <v>71</v>
      </c>
      <c r="V10" s="99" t="s">
        <v>69</v>
      </c>
      <c r="W10" s="99" t="s">
        <v>290</v>
      </c>
      <c r="X10" s="99" t="s">
        <v>70</v>
      </c>
      <c r="Y10" s="99" t="s">
        <v>71</v>
      </c>
      <c r="Z10" s="99" t="s">
        <v>69</v>
      </c>
      <c r="AA10" s="99" t="s">
        <v>290</v>
      </c>
      <c r="AB10" s="99" t="s">
        <v>70</v>
      </c>
      <c r="AC10" s="99" t="s">
        <v>71</v>
      </c>
      <c r="AD10" s="100" t="s">
        <v>69</v>
      </c>
      <c r="AE10" s="99" t="s">
        <v>290</v>
      </c>
      <c r="AF10" s="100" t="s">
        <v>70</v>
      </c>
      <c r="AG10" s="100" t="s">
        <v>71</v>
      </c>
      <c r="AH10" s="99" t="s">
        <v>69</v>
      </c>
      <c r="AI10" s="99" t="s">
        <v>290</v>
      </c>
      <c r="AJ10" s="99" t="s">
        <v>70</v>
      </c>
      <c r="AK10" s="99" t="s">
        <v>71</v>
      </c>
      <c r="AL10" s="99" t="s">
        <v>69</v>
      </c>
      <c r="AM10" s="99" t="s">
        <v>290</v>
      </c>
      <c r="AN10" s="99" t="s">
        <v>70</v>
      </c>
      <c r="AO10" s="99" t="s">
        <v>71</v>
      </c>
      <c r="AP10" s="99" t="s">
        <v>69</v>
      </c>
      <c r="AQ10" s="99" t="s">
        <v>290</v>
      </c>
      <c r="AR10" s="99" t="s">
        <v>70</v>
      </c>
      <c r="AS10" s="99" t="s">
        <v>71</v>
      </c>
      <c r="AT10" s="99" t="s">
        <v>69</v>
      </c>
      <c r="AU10" s="99" t="s">
        <v>290</v>
      </c>
      <c r="AV10" s="99" t="s">
        <v>70</v>
      </c>
      <c r="AW10" s="99" t="s">
        <v>71</v>
      </c>
      <c r="AX10" s="99" t="s">
        <v>69</v>
      </c>
      <c r="AY10" s="99" t="s">
        <v>290</v>
      </c>
      <c r="AZ10" s="99" t="s">
        <v>70</v>
      </c>
      <c r="BA10" s="99" t="s">
        <v>71</v>
      </c>
      <c r="BB10" s="99" t="s">
        <v>69</v>
      </c>
      <c r="BC10" s="99" t="s">
        <v>290</v>
      </c>
      <c r="BD10" s="99" t="s">
        <v>70</v>
      </c>
      <c r="BE10" s="99" t="s">
        <v>71</v>
      </c>
      <c r="BF10" s="99" t="s">
        <v>69</v>
      </c>
      <c r="BG10" s="99" t="s">
        <v>290</v>
      </c>
      <c r="BH10" s="99" t="s">
        <v>70</v>
      </c>
      <c r="BI10" s="99" t="s">
        <v>71</v>
      </c>
      <c r="BJ10" s="99" t="s">
        <v>69</v>
      </c>
      <c r="BK10" s="99" t="s">
        <v>290</v>
      </c>
      <c r="BL10" s="99" t="s">
        <v>70</v>
      </c>
      <c r="BM10" s="99" t="s">
        <v>71</v>
      </c>
      <c r="BN10" s="99" t="s">
        <v>69</v>
      </c>
      <c r="BO10" s="99" t="s">
        <v>290</v>
      </c>
      <c r="BP10" s="99" t="s">
        <v>70</v>
      </c>
      <c r="BQ10" s="99" t="s">
        <v>71</v>
      </c>
      <c r="BR10" s="99" t="s">
        <v>69</v>
      </c>
      <c r="BS10" s="99" t="s">
        <v>290</v>
      </c>
      <c r="BT10" s="99" t="s">
        <v>70</v>
      </c>
      <c r="BU10" s="99" t="s">
        <v>71</v>
      </c>
      <c r="BV10" s="99" t="s">
        <v>69</v>
      </c>
      <c r="BW10" s="99" t="s">
        <v>290</v>
      </c>
      <c r="BX10" s="99" t="s">
        <v>70</v>
      </c>
      <c r="BY10" s="99" t="s">
        <v>71</v>
      </c>
      <c r="BZ10" s="99" t="s">
        <v>69</v>
      </c>
      <c r="CA10" s="99" t="s">
        <v>290</v>
      </c>
      <c r="CB10" s="99" t="s">
        <v>70</v>
      </c>
      <c r="CC10" s="99" t="s">
        <v>71</v>
      </c>
    </row>
    <row r="11" spans="1:84" ht="108.75" customHeight="1" x14ac:dyDescent="0.2">
      <c r="A11" s="144">
        <v>1</v>
      </c>
      <c r="B11" s="146" t="s">
        <v>291</v>
      </c>
      <c r="C11" s="101" t="s">
        <v>292</v>
      </c>
      <c r="D11" s="145">
        <v>135012166</v>
      </c>
      <c r="E11" s="145"/>
      <c r="F11" s="146" t="s">
        <v>293</v>
      </c>
      <c r="G11" s="101" t="s">
        <v>294</v>
      </c>
      <c r="H11" s="145">
        <v>900000000</v>
      </c>
      <c r="I11" s="145"/>
      <c r="J11" s="146" t="s">
        <v>295</v>
      </c>
      <c r="K11" s="101" t="s">
        <v>296</v>
      </c>
      <c r="L11" s="145">
        <v>2963278419</v>
      </c>
      <c r="M11" s="145"/>
      <c r="N11" s="146" t="s">
        <v>297</v>
      </c>
      <c r="O11" s="101" t="s">
        <v>298</v>
      </c>
      <c r="P11" s="145">
        <v>227850042</v>
      </c>
      <c r="Q11" s="145" t="s">
        <v>299</v>
      </c>
      <c r="R11" s="146" t="s">
        <v>300</v>
      </c>
      <c r="S11" s="101" t="s">
        <v>301</v>
      </c>
      <c r="T11" s="102">
        <v>239424000</v>
      </c>
      <c r="U11" s="145"/>
      <c r="V11" s="146" t="s">
        <v>302</v>
      </c>
      <c r="W11" s="101" t="s">
        <v>303</v>
      </c>
      <c r="X11" s="145">
        <v>223399210</v>
      </c>
      <c r="Y11" s="145"/>
      <c r="Z11" s="146" t="s">
        <v>304</v>
      </c>
      <c r="AA11" s="101" t="s">
        <v>305</v>
      </c>
      <c r="AB11" s="103">
        <v>429685520</v>
      </c>
      <c r="AC11" s="145"/>
      <c r="AD11" s="146" t="s">
        <v>306</v>
      </c>
      <c r="AE11" s="101" t="s">
        <v>307</v>
      </c>
      <c r="AF11" s="145">
        <v>447377151</v>
      </c>
      <c r="AG11" s="145" t="s">
        <v>308</v>
      </c>
      <c r="AH11" s="146" t="s">
        <v>309</v>
      </c>
      <c r="AI11" s="101" t="s">
        <v>310</v>
      </c>
      <c r="AJ11" s="102">
        <v>62498800</v>
      </c>
      <c r="AK11" s="145"/>
      <c r="AL11" s="146" t="s">
        <v>311</v>
      </c>
      <c r="AM11" s="101" t="s">
        <v>312</v>
      </c>
      <c r="AN11" s="145">
        <v>18125580</v>
      </c>
      <c r="AO11" s="145"/>
      <c r="AP11" s="104" t="s">
        <v>313</v>
      </c>
      <c r="AQ11" s="101" t="s">
        <v>314</v>
      </c>
      <c r="AR11" s="105">
        <v>289173652</v>
      </c>
      <c r="AS11" s="105"/>
      <c r="AT11" s="147" t="s">
        <v>315</v>
      </c>
      <c r="AU11" s="106">
        <v>43143</v>
      </c>
      <c r="AV11" s="107">
        <v>247058824</v>
      </c>
      <c r="AW11" s="105"/>
      <c r="AX11" s="147" t="s">
        <v>316</v>
      </c>
      <c r="AY11" s="106" t="s">
        <v>317</v>
      </c>
      <c r="AZ11" s="105">
        <v>185644000</v>
      </c>
      <c r="BA11" s="105"/>
      <c r="BB11" s="146" t="s">
        <v>315</v>
      </c>
      <c r="BC11" s="101" t="s">
        <v>318</v>
      </c>
      <c r="BD11" s="145">
        <v>1029320464</v>
      </c>
      <c r="BE11" s="145"/>
      <c r="BF11" s="147" t="s">
        <v>319</v>
      </c>
      <c r="BG11" s="106" t="s">
        <v>320</v>
      </c>
      <c r="BH11" s="102">
        <v>243750080</v>
      </c>
      <c r="BI11" s="105"/>
      <c r="BJ11" s="105" t="s">
        <v>321</v>
      </c>
      <c r="BK11" s="106" t="s">
        <v>322</v>
      </c>
      <c r="BL11" s="105">
        <v>1061972485</v>
      </c>
      <c r="BM11" s="145"/>
      <c r="BN11" s="147" t="s">
        <v>323</v>
      </c>
      <c r="BO11" s="106">
        <v>43587</v>
      </c>
      <c r="BP11" s="105">
        <v>44290432</v>
      </c>
      <c r="BQ11" s="145"/>
      <c r="BR11" s="147" t="s">
        <v>75</v>
      </c>
      <c r="BS11" s="106" t="s">
        <v>324</v>
      </c>
      <c r="BT11" s="102">
        <v>117399444</v>
      </c>
      <c r="BU11" s="105"/>
      <c r="BV11" s="146" t="s">
        <v>325</v>
      </c>
      <c r="BW11" s="101" t="s">
        <v>326</v>
      </c>
      <c r="BX11" s="145">
        <v>97820856</v>
      </c>
      <c r="BY11" s="145"/>
      <c r="BZ11" s="147" t="s">
        <v>327</v>
      </c>
      <c r="CA11" s="106" t="s">
        <v>328</v>
      </c>
      <c r="CB11" s="105">
        <v>1115547373</v>
      </c>
      <c r="CC11" s="145"/>
      <c r="CD11" s="23"/>
      <c r="CE11" s="23"/>
      <c r="CF11" s="23"/>
    </row>
    <row r="12" spans="1:84" ht="84" customHeight="1" x14ac:dyDescent="0.2">
      <c r="A12" s="144">
        <v>2</v>
      </c>
      <c r="B12" s="146" t="s">
        <v>327</v>
      </c>
      <c r="C12" s="101" t="s">
        <v>329</v>
      </c>
      <c r="D12" s="145">
        <v>69156539</v>
      </c>
      <c r="E12" s="145"/>
      <c r="F12" s="146" t="s">
        <v>73</v>
      </c>
      <c r="G12" s="101" t="s">
        <v>330</v>
      </c>
      <c r="H12" s="145">
        <v>274777706</v>
      </c>
      <c r="I12" s="145"/>
      <c r="J12" s="146" t="s">
        <v>331</v>
      </c>
      <c r="K12" s="101" t="s">
        <v>332</v>
      </c>
      <c r="L12" s="145">
        <v>102395984</v>
      </c>
      <c r="M12" s="145"/>
      <c r="N12" s="146" t="s">
        <v>297</v>
      </c>
      <c r="O12" s="101" t="s">
        <v>333</v>
      </c>
      <c r="P12" s="145">
        <v>144025999</v>
      </c>
      <c r="Q12" s="145"/>
      <c r="R12" s="146" t="s">
        <v>300</v>
      </c>
      <c r="S12" s="101" t="s">
        <v>334</v>
      </c>
      <c r="T12" s="102">
        <f>44506*2996.61</f>
        <v>133367124.66000001</v>
      </c>
      <c r="U12" s="145" t="s">
        <v>335</v>
      </c>
      <c r="V12" s="146" t="s">
        <v>72</v>
      </c>
      <c r="W12" s="101" t="s">
        <v>336</v>
      </c>
      <c r="X12" s="145">
        <v>2241481620</v>
      </c>
      <c r="Y12" s="145"/>
      <c r="Z12" s="146" t="s">
        <v>337</v>
      </c>
      <c r="AA12" s="101" t="s">
        <v>338</v>
      </c>
      <c r="AB12" s="103">
        <v>75294870</v>
      </c>
      <c r="AC12" s="145"/>
      <c r="AD12" s="146" t="s">
        <v>339</v>
      </c>
      <c r="AE12" s="101" t="s">
        <v>340</v>
      </c>
      <c r="AF12" s="145">
        <v>10472932</v>
      </c>
      <c r="AG12" s="145" t="s">
        <v>341</v>
      </c>
      <c r="AH12" s="146" t="s">
        <v>342</v>
      </c>
      <c r="AI12" s="101" t="s">
        <v>343</v>
      </c>
      <c r="AJ12" s="102">
        <v>147536200</v>
      </c>
      <c r="AK12" s="145"/>
      <c r="AL12" s="146" t="s">
        <v>344</v>
      </c>
      <c r="AM12" s="101" t="s">
        <v>345</v>
      </c>
      <c r="AN12" s="145">
        <v>20586030</v>
      </c>
      <c r="AO12" s="145"/>
      <c r="AP12" s="104"/>
      <c r="AQ12" s="108"/>
      <c r="AR12" s="105"/>
      <c r="AS12" s="105"/>
      <c r="AT12" s="147"/>
      <c r="AU12" s="106"/>
      <c r="AV12" s="107"/>
      <c r="AW12" s="105"/>
      <c r="AX12" s="147" t="s">
        <v>346</v>
      </c>
      <c r="AY12" s="106" t="s">
        <v>347</v>
      </c>
      <c r="AZ12" s="105">
        <v>111945943</v>
      </c>
      <c r="BA12" s="105"/>
      <c r="BB12" s="146" t="s">
        <v>73</v>
      </c>
      <c r="BC12" s="101" t="s">
        <v>348</v>
      </c>
      <c r="BD12" s="145">
        <v>1711345860</v>
      </c>
      <c r="BE12" s="145"/>
      <c r="BF12" s="147" t="s">
        <v>349</v>
      </c>
      <c r="BG12" s="109"/>
      <c r="BH12" s="102"/>
      <c r="BI12" s="105" t="s">
        <v>350</v>
      </c>
      <c r="BJ12" s="105" t="s">
        <v>315</v>
      </c>
      <c r="BK12" s="106" t="s">
        <v>351</v>
      </c>
      <c r="BL12" s="105">
        <v>454578810</v>
      </c>
      <c r="BM12" s="145"/>
      <c r="BN12" s="147" t="s">
        <v>323</v>
      </c>
      <c r="BO12" s="106">
        <v>42874</v>
      </c>
      <c r="BP12" s="105">
        <v>109553780</v>
      </c>
      <c r="BQ12" s="145"/>
      <c r="BR12" s="147" t="s">
        <v>352</v>
      </c>
      <c r="BS12" s="106" t="s">
        <v>353</v>
      </c>
      <c r="BT12" s="102">
        <v>91657819</v>
      </c>
      <c r="BU12" s="105"/>
      <c r="BV12" s="146" t="s">
        <v>354</v>
      </c>
      <c r="BW12" s="101" t="s">
        <v>355</v>
      </c>
      <c r="BX12" s="145">
        <v>92120280</v>
      </c>
      <c r="BY12" s="145"/>
      <c r="BZ12" s="147" t="s">
        <v>297</v>
      </c>
      <c r="CA12" s="106" t="s">
        <v>356</v>
      </c>
      <c r="CB12" s="105">
        <v>473981800</v>
      </c>
      <c r="CC12" s="145"/>
      <c r="CD12" s="23"/>
      <c r="CE12" s="23"/>
      <c r="CF12" s="23"/>
    </row>
    <row r="13" spans="1:84" ht="69" customHeight="1" x14ac:dyDescent="0.2">
      <c r="A13" s="144">
        <v>3</v>
      </c>
      <c r="B13" s="146" t="s">
        <v>357</v>
      </c>
      <c r="C13" s="101" t="s">
        <v>358</v>
      </c>
      <c r="D13" s="145">
        <v>1251299994</v>
      </c>
      <c r="E13" s="145"/>
      <c r="F13" s="146" t="s">
        <v>0</v>
      </c>
      <c r="G13" s="101" t="s">
        <v>359</v>
      </c>
      <c r="H13" s="145">
        <v>844846200</v>
      </c>
      <c r="I13" s="145"/>
      <c r="J13" s="146" t="s">
        <v>360</v>
      </c>
      <c r="K13" s="101" t="s">
        <v>361</v>
      </c>
      <c r="L13" s="145">
        <v>234853442</v>
      </c>
      <c r="M13" s="145"/>
      <c r="N13" s="146"/>
      <c r="O13" s="101"/>
      <c r="P13" s="145"/>
      <c r="Q13" s="145"/>
      <c r="R13" s="146"/>
      <c r="S13" s="101"/>
      <c r="T13" s="102"/>
      <c r="U13" s="145"/>
      <c r="V13" s="146" t="s">
        <v>72</v>
      </c>
      <c r="W13" s="101" t="s">
        <v>362</v>
      </c>
      <c r="X13" s="145">
        <v>242319700</v>
      </c>
      <c r="Y13" s="145"/>
      <c r="Z13" s="146"/>
      <c r="AA13" s="101"/>
      <c r="AB13" s="103"/>
      <c r="AC13" s="145"/>
      <c r="AD13" s="146" t="s">
        <v>363</v>
      </c>
      <c r="AE13" s="101" t="s">
        <v>364</v>
      </c>
      <c r="AF13" s="145">
        <v>18000000</v>
      </c>
      <c r="AG13" s="145"/>
      <c r="AH13" s="146" t="s">
        <v>309</v>
      </c>
      <c r="AI13" s="101" t="s">
        <v>365</v>
      </c>
      <c r="AJ13" s="102">
        <v>250800000</v>
      </c>
      <c r="AK13" s="145"/>
      <c r="AL13" s="146" t="s">
        <v>366</v>
      </c>
      <c r="AM13" s="101" t="s">
        <v>367</v>
      </c>
      <c r="AN13" s="145">
        <v>1293545848</v>
      </c>
      <c r="AO13" s="145"/>
      <c r="AP13" s="104"/>
      <c r="AQ13" s="108"/>
      <c r="AR13" s="105"/>
      <c r="AS13" s="105"/>
      <c r="AT13" s="147"/>
      <c r="AU13" s="106"/>
      <c r="AV13" s="107"/>
      <c r="AW13" s="105"/>
      <c r="AX13" s="147" t="s">
        <v>368</v>
      </c>
      <c r="AY13" s="106" t="s">
        <v>369</v>
      </c>
      <c r="AZ13" s="105">
        <v>136746600</v>
      </c>
      <c r="BA13" s="105"/>
      <c r="BB13" s="146" t="s">
        <v>74</v>
      </c>
      <c r="BC13" s="101" t="s">
        <v>370</v>
      </c>
      <c r="BD13" s="145">
        <v>702527261</v>
      </c>
      <c r="BE13" s="145"/>
      <c r="BF13" s="147" t="s">
        <v>371</v>
      </c>
      <c r="BG13" s="106" t="s">
        <v>372</v>
      </c>
      <c r="BH13" s="102">
        <v>962647072</v>
      </c>
      <c r="BI13" s="105"/>
      <c r="BJ13" s="105" t="s">
        <v>315</v>
      </c>
      <c r="BK13" s="106" t="s">
        <v>373</v>
      </c>
      <c r="BL13" s="105">
        <v>302307600</v>
      </c>
      <c r="BM13" s="145"/>
      <c r="BN13" s="147" t="s">
        <v>315</v>
      </c>
      <c r="BO13" s="106">
        <v>43455</v>
      </c>
      <c r="BP13" s="105">
        <v>99530999</v>
      </c>
      <c r="BQ13" s="145"/>
      <c r="BR13" s="147"/>
      <c r="BS13" s="106"/>
      <c r="BT13" s="102"/>
      <c r="BU13" s="105"/>
      <c r="BV13" s="146" t="s">
        <v>374</v>
      </c>
      <c r="BW13" s="101" t="s">
        <v>375</v>
      </c>
      <c r="BX13" s="145">
        <v>75765991</v>
      </c>
      <c r="BY13" s="145"/>
      <c r="BZ13" s="147" t="s">
        <v>376</v>
      </c>
      <c r="CA13" s="106" t="s">
        <v>377</v>
      </c>
      <c r="CB13" s="105">
        <v>243901200</v>
      </c>
      <c r="CC13" s="145"/>
      <c r="CD13" s="23"/>
      <c r="CE13" s="23"/>
      <c r="CF13" s="23"/>
    </row>
    <row r="14" spans="1:84" s="23" customFormat="1" ht="20.100000000000001" customHeight="1" x14ac:dyDescent="0.2">
      <c r="A14" s="144" t="s">
        <v>76</v>
      </c>
      <c r="B14" s="146"/>
      <c r="C14" s="146"/>
      <c r="D14" s="110">
        <f>SUM(D11:D13)</f>
        <v>1455468699</v>
      </c>
      <c r="E14" s="111"/>
      <c r="F14" s="146"/>
      <c r="G14" s="146"/>
      <c r="H14" s="110">
        <f>SUM(H11:H13)</f>
        <v>2019623906</v>
      </c>
      <c r="I14" s="111"/>
      <c r="J14" s="146"/>
      <c r="K14" s="146"/>
      <c r="L14" s="110">
        <f>SUM(L11:L13)</f>
        <v>3300527845</v>
      </c>
      <c r="M14" s="111"/>
      <c r="N14" s="146"/>
      <c r="O14" s="146"/>
      <c r="P14" s="110">
        <f>SUM(P11:P13)</f>
        <v>371876041</v>
      </c>
      <c r="Q14" s="111"/>
      <c r="R14" s="146"/>
      <c r="S14" s="146"/>
      <c r="T14" s="110">
        <f>SUM(T11:T13)</f>
        <v>372791124.66000003</v>
      </c>
      <c r="U14" s="112"/>
      <c r="V14" s="146"/>
      <c r="W14" s="146"/>
      <c r="X14" s="110">
        <f>SUM(X11:X13)</f>
        <v>2707200530</v>
      </c>
      <c r="Y14" s="111"/>
      <c r="Z14" s="146"/>
      <c r="AA14" s="146"/>
      <c r="AB14" s="110">
        <f>SUM(AB11:AB13)</f>
        <v>504980390</v>
      </c>
      <c r="AC14" s="145"/>
      <c r="AD14" s="113"/>
      <c r="AE14" s="113"/>
      <c r="AF14" s="110">
        <f>SUM(AF11:AF13)</f>
        <v>475850083</v>
      </c>
      <c r="AG14" s="111"/>
      <c r="AH14" s="146"/>
      <c r="AI14" s="146"/>
      <c r="AJ14" s="110">
        <f>SUM(AJ11:AJ13)</f>
        <v>460835000</v>
      </c>
      <c r="AK14" s="112"/>
      <c r="AL14" s="146"/>
      <c r="AM14" s="146"/>
      <c r="AN14" s="110">
        <f>SUM(AN11:AN13)</f>
        <v>1332257458</v>
      </c>
      <c r="AO14" s="145"/>
      <c r="AP14" s="146"/>
      <c r="AQ14" s="146"/>
      <c r="AR14" s="110">
        <f>SUM(AR11:AR13)</f>
        <v>289173652</v>
      </c>
      <c r="AS14" s="145"/>
      <c r="AT14" s="110"/>
      <c r="AU14" s="110"/>
      <c r="AV14" s="110">
        <f>SUM(AV11:AV13)</f>
        <v>247058824</v>
      </c>
      <c r="AW14" s="110"/>
      <c r="AX14" s="146"/>
      <c r="AY14" s="146"/>
      <c r="AZ14" s="110">
        <f>SUM(AZ11:AZ13)</f>
        <v>434336543</v>
      </c>
      <c r="BA14" s="145"/>
      <c r="BB14" s="146"/>
      <c r="BC14" s="146"/>
      <c r="BD14" s="110">
        <f>SUM(BD11:BD13)</f>
        <v>3443193585</v>
      </c>
      <c r="BE14" s="145"/>
      <c r="BF14" s="146"/>
      <c r="BG14" s="146"/>
      <c r="BH14" s="110">
        <f>SUM(BH11:BH13)</f>
        <v>1206397152</v>
      </c>
      <c r="BI14" s="145"/>
      <c r="BJ14" s="145"/>
      <c r="BK14" s="145"/>
      <c r="BL14" s="110">
        <f>SUM(BL11:BL13)</f>
        <v>1818858895</v>
      </c>
      <c r="BM14" s="145"/>
      <c r="BN14" s="146"/>
      <c r="BO14" s="146"/>
      <c r="BP14" s="110">
        <f>SUM(BP11:BP13)</f>
        <v>253375211</v>
      </c>
      <c r="BQ14" s="145"/>
      <c r="BR14" s="146"/>
      <c r="BS14" s="146"/>
      <c r="BT14" s="110">
        <f>SUM(BT11:BT13)</f>
        <v>209057263</v>
      </c>
      <c r="BU14" s="145"/>
      <c r="BV14" s="146"/>
      <c r="BW14" s="146"/>
      <c r="BX14" s="110">
        <f>SUM(BX11:BX13)</f>
        <v>265707127</v>
      </c>
      <c r="BY14" s="145"/>
      <c r="BZ14" s="145"/>
      <c r="CA14" s="145"/>
      <c r="CB14" s="110">
        <f>SUM(CB11:CB13)</f>
        <v>1833430373</v>
      </c>
      <c r="CC14" s="145"/>
    </row>
    <row r="15" spans="1:84" s="23" customFormat="1" ht="20.100000000000001" customHeight="1" x14ac:dyDescent="0.2">
      <c r="A15" s="144" t="s">
        <v>77</v>
      </c>
      <c r="B15" s="193">
        <v>108464930</v>
      </c>
      <c r="C15" s="193"/>
      <c r="D15" s="193"/>
      <c r="E15" s="193"/>
      <c r="F15" s="193">
        <v>194656556</v>
      </c>
      <c r="G15" s="193"/>
      <c r="H15" s="193"/>
      <c r="I15" s="193"/>
      <c r="J15" s="193">
        <v>78216915</v>
      </c>
      <c r="K15" s="193"/>
      <c r="L15" s="193"/>
      <c r="M15" s="193"/>
      <c r="N15" s="193">
        <v>87964800</v>
      </c>
      <c r="O15" s="193"/>
      <c r="P15" s="193"/>
      <c r="Q15" s="193"/>
      <c r="R15" s="194">
        <v>84071248</v>
      </c>
      <c r="S15" s="194"/>
      <c r="T15" s="194"/>
      <c r="U15" s="194"/>
      <c r="V15" s="193">
        <v>193492691</v>
      </c>
      <c r="W15" s="193"/>
      <c r="X15" s="193"/>
      <c r="Y15" s="193"/>
      <c r="Z15" s="193">
        <v>17249051</v>
      </c>
      <c r="AA15" s="193"/>
      <c r="AB15" s="193"/>
      <c r="AC15" s="193"/>
      <c r="AD15" s="193">
        <v>49825277</v>
      </c>
      <c r="AE15" s="193"/>
      <c r="AF15" s="193"/>
      <c r="AG15" s="193"/>
      <c r="AH15" s="194">
        <v>189703850</v>
      </c>
      <c r="AI15" s="194"/>
      <c r="AJ15" s="194"/>
      <c r="AK15" s="194"/>
      <c r="AL15" s="193">
        <v>21156000</v>
      </c>
      <c r="AM15" s="193"/>
      <c r="AN15" s="193"/>
      <c r="AO15" s="193"/>
      <c r="AP15" s="193">
        <v>28162100</v>
      </c>
      <c r="AQ15" s="193"/>
      <c r="AR15" s="193"/>
      <c r="AS15" s="193"/>
      <c r="AT15" s="187">
        <v>108464930</v>
      </c>
      <c r="AU15" s="188"/>
      <c r="AV15" s="188"/>
      <c r="AW15" s="189"/>
      <c r="AX15" s="187">
        <v>80990817</v>
      </c>
      <c r="AY15" s="188"/>
      <c r="AZ15" s="188"/>
      <c r="BA15" s="189"/>
      <c r="BB15" s="187">
        <v>230314169</v>
      </c>
      <c r="BC15" s="188"/>
      <c r="BD15" s="188"/>
      <c r="BE15" s="189"/>
      <c r="BF15" s="187">
        <v>154085909</v>
      </c>
      <c r="BG15" s="188"/>
      <c r="BH15" s="188"/>
      <c r="BI15" s="189"/>
      <c r="BJ15" s="187">
        <v>309638249</v>
      </c>
      <c r="BK15" s="188"/>
      <c r="BL15" s="188"/>
      <c r="BM15" s="189"/>
      <c r="BN15" s="187">
        <v>119377561</v>
      </c>
      <c r="BO15" s="188"/>
      <c r="BP15" s="188"/>
      <c r="BQ15" s="189"/>
      <c r="BR15" s="190">
        <v>159998865</v>
      </c>
      <c r="BS15" s="191"/>
      <c r="BT15" s="191"/>
      <c r="BU15" s="192"/>
      <c r="BV15" s="187">
        <v>142385523</v>
      </c>
      <c r="BW15" s="188"/>
      <c r="BX15" s="188"/>
      <c r="BY15" s="189"/>
      <c r="BZ15" s="193">
        <v>477347437</v>
      </c>
      <c r="CA15" s="193"/>
      <c r="CB15" s="193"/>
      <c r="CC15" s="193"/>
    </row>
    <row r="16" spans="1:84" ht="20.100000000000001" customHeight="1" x14ac:dyDescent="0.2">
      <c r="A16" s="144" t="s">
        <v>78</v>
      </c>
      <c r="B16" s="154" t="str">
        <f t="shared" ref="B16" si="0">IF(D14&lt;B15,"NO CUMPLE","CUMPLE")</f>
        <v>CUMPLE</v>
      </c>
      <c r="C16" s="154"/>
      <c r="D16" s="154"/>
      <c r="E16" s="154"/>
      <c r="F16" s="154" t="str">
        <f>IF(H14&lt;F15,"NO CUMPLE","CUMPLE")</f>
        <v>CUMPLE</v>
      </c>
      <c r="G16" s="154"/>
      <c r="H16" s="154"/>
      <c r="I16" s="154"/>
      <c r="J16" s="154" t="str">
        <f>IF(L14&lt;J15,"NO CUMPLE","CUMPLE")</f>
        <v>CUMPLE</v>
      </c>
      <c r="K16" s="154"/>
      <c r="L16" s="154"/>
      <c r="M16" s="154"/>
      <c r="N16" s="154" t="str">
        <f t="shared" ref="N16" si="1">IF(P14&lt;N15,"NO CUMPLE","CUMPLE")</f>
        <v>CUMPLE</v>
      </c>
      <c r="O16" s="154"/>
      <c r="P16" s="154"/>
      <c r="Q16" s="154"/>
      <c r="R16" s="154" t="str">
        <f t="shared" ref="R16" si="2">IF(T14&lt;R15,"NO CUMPLE","CUMPLE")</f>
        <v>CUMPLE</v>
      </c>
      <c r="S16" s="154"/>
      <c r="T16" s="154"/>
      <c r="U16" s="154"/>
      <c r="V16" s="154" t="str">
        <f t="shared" ref="V16" si="3">IF(X14&lt;V15,"NO CUMPLE","CUMPLE")</f>
        <v>CUMPLE</v>
      </c>
      <c r="W16" s="154"/>
      <c r="X16" s="154"/>
      <c r="Y16" s="154"/>
      <c r="Z16" s="154" t="str">
        <f t="shared" ref="Z16" si="4">IF(AB14&lt;Z15,"NO CUMPLE","CUMPLE")</f>
        <v>CUMPLE</v>
      </c>
      <c r="AA16" s="154"/>
      <c r="AB16" s="154"/>
      <c r="AC16" s="154"/>
      <c r="AD16" s="154" t="s">
        <v>80</v>
      </c>
      <c r="AE16" s="154"/>
      <c r="AF16" s="154"/>
      <c r="AG16" s="154"/>
      <c r="AH16" s="154" t="str">
        <f t="shared" ref="AH16" si="5">IF(AJ14&lt;AH15,"NO CUMPLE","CUMPLE")</f>
        <v>CUMPLE</v>
      </c>
      <c r="AI16" s="154"/>
      <c r="AJ16" s="154"/>
      <c r="AK16" s="154"/>
      <c r="AL16" s="154" t="str">
        <f t="shared" ref="AL16" si="6">IF(AN14&lt;AL15,"NO CUMPLE","CUMPLE")</f>
        <v>CUMPLE</v>
      </c>
      <c r="AM16" s="154"/>
      <c r="AN16" s="154"/>
      <c r="AO16" s="154"/>
      <c r="AP16" s="154" t="s">
        <v>79</v>
      </c>
      <c r="AQ16" s="154"/>
      <c r="AR16" s="154"/>
      <c r="AS16" s="154"/>
      <c r="AT16" s="156" t="str">
        <f t="shared" ref="AT16" si="7">IF(AV14&lt;AT15,"NO CUMPLE","CUMPLE")</f>
        <v>CUMPLE</v>
      </c>
      <c r="AU16" s="157"/>
      <c r="AV16" s="157"/>
      <c r="AW16" s="158"/>
      <c r="AX16" s="156" t="str">
        <f>IF(AZ14&lt;AX15,"NO CUMPLE","CUMPLE")</f>
        <v>CUMPLE</v>
      </c>
      <c r="AY16" s="157"/>
      <c r="AZ16" s="157"/>
      <c r="BA16" s="158"/>
      <c r="BB16" s="156" t="str">
        <f>IF(BD14&lt;BB15,"NO CUMPLE","CUMPLE")</f>
        <v>CUMPLE</v>
      </c>
      <c r="BC16" s="157"/>
      <c r="BD16" s="157"/>
      <c r="BE16" s="158"/>
      <c r="BF16" s="156" t="str">
        <f t="shared" ref="BF16" si="8">IF(BH14&lt;BF15,"NO CUMPLE","CUMPLE")</f>
        <v>CUMPLE</v>
      </c>
      <c r="BG16" s="157"/>
      <c r="BH16" s="157"/>
      <c r="BI16" s="158"/>
      <c r="BJ16" s="156" t="str">
        <f t="shared" ref="BJ16" si="9">IF(BL14&lt;BJ15,"NO CUMPLE","CUMPLE")</f>
        <v>CUMPLE</v>
      </c>
      <c r="BK16" s="157"/>
      <c r="BL16" s="157"/>
      <c r="BM16" s="158"/>
      <c r="BN16" s="156" t="str">
        <f t="shared" ref="BN16" si="10">IF(BP14&lt;BN15,"NO CUMPLE","CUMPLE")</f>
        <v>CUMPLE</v>
      </c>
      <c r="BO16" s="157"/>
      <c r="BP16" s="157"/>
      <c r="BQ16" s="158"/>
      <c r="BR16" s="156" t="str">
        <f t="shared" ref="BR16" si="11">IF(BT14&lt;BR15,"NO CUMPLE","CUMPLE")</f>
        <v>CUMPLE</v>
      </c>
      <c r="BS16" s="157"/>
      <c r="BT16" s="157"/>
      <c r="BU16" s="158"/>
      <c r="BV16" s="156" t="str">
        <f t="shared" ref="BV16" si="12">IF(BX14&lt;BV15,"NO CUMPLE","CUMPLE")</f>
        <v>CUMPLE</v>
      </c>
      <c r="BW16" s="157"/>
      <c r="BX16" s="157"/>
      <c r="BY16" s="158"/>
      <c r="BZ16" s="154" t="str">
        <f t="shared" ref="BZ16" si="13">IF(CB14&lt;BZ15,"NO CUMPLE","CUMPLE")</f>
        <v>CUMPLE</v>
      </c>
      <c r="CA16" s="154"/>
      <c r="CB16" s="154"/>
      <c r="CC16" s="154"/>
      <c r="CD16" s="23"/>
      <c r="CE16" s="23"/>
      <c r="CF16" s="23"/>
    </row>
    <row r="17" spans="1:84" ht="157.5" customHeight="1" x14ac:dyDescent="0.2">
      <c r="A17" s="24" t="s">
        <v>378</v>
      </c>
      <c r="B17" s="154" t="s">
        <v>79</v>
      </c>
      <c r="C17" s="154"/>
      <c r="D17" s="154"/>
      <c r="E17" s="154"/>
      <c r="F17" s="154" t="s">
        <v>79</v>
      </c>
      <c r="G17" s="154"/>
      <c r="H17" s="154"/>
      <c r="I17" s="154"/>
      <c r="J17" s="154" t="s">
        <v>79</v>
      </c>
      <c r="K17" s="154"/>
      <c r="L17" s="154"/>
      <c r="M17" s="154"/>
      <c r="N17" s="154" t="s">
        <v>79</v>
      </c>
      <c r="O17" s="154"/>
      <c r="P17" s="154"/>
      <c r="Q17" s="154"/>
      <c r="R17" s="154" t="s">
        <v>79</v>
      </c>
      <c r="S17" s="154"/>
      <c r="T17" s="154"/>
      <c r="U17" s="154"/>
      <c r="V17" s="154" t="s">
        <v>79</v>
      </c>
      <c r="W17" s="154"/>
      <c r="X17" s="154"/>
      <c r="Y17" s="154"/>
      <c r="Z17" s="154" t="s">
        <v>79</v>
      </c>
      <c r="AA17" s="154"/>
      <c r="AB17" s="154"/>
      <c r="AC17" s="154"/>
      <c r="AD17" s="154" t="s">
        <v>79</v>
      </c>
      <c r="AE17" s="154"/>
      <c r="AF17" s="154"/>
      <c r="AG17" s="154"/>
      <c r="AH17" s="154" t="s">
        <v>79</v>
      </c>
      <c r="AI17" s="154"/>
      <c r="AJ17" s="154"/>
      <c r="AK17" s="154"/>
      <c r="AL17" s="154" t="s">
        <v>79</v>
      </c>
      <c r="AM17" s="154"/>
      <c r="AN17" s="154"/>
      <c r="AO17" s="154"/>
      <c r="AP17" s="154" t="s">
        <v>79</v>
      </c>
      <c r="AQ17" s="154"/>
      <c r="AR17" s="154"/>
      <c r="AS17" s="154"/>
      <c r="AT17" s="156" t="s">
        <v>79</v>
      </c>
      <c r="AU17" s="157"/>
      <c r="AV17" s="157"/>
      <c r="AW17" s="158"/>
      <c r="AX17" s="156" t="s">
        <v>79</v>
      </c>
      <c r="AY17" s="157"/>
      <c r="AZ17" s="157"/>
      <c r="BA17" s="158"/>
      <c r="BB17" s="156" t="s">
        <v>79</v>
      </c>
      <c r="BC17" s="157"/>
      <c r="BD17" s="157"/>
      <c r="BE17" s="158"/>
      <c r="BF17" s="156" t="s">
        <v>79</v>
      </c>
      <c r="BG17" s="157"/>
      <c r="BH17" s="157"/>
      <c r="BI17" s="158"/>
      <c r="BJ17" s="156" t="s">
        <v>79</v>
      </c>
      <c r="BK17" s="157"/>
      <c r="BL17" s="157"/>
      <c r="BM17" s="158"/>
      <c r="BN17" s="156" t="s">
        <v>79</v>
      </c>
      <c r="BO17" s="157"/>
      <c r="BP17" s="157"/>
      <c r="BQ17" s="158"/>
      <c r="BR17" s="156" t="s">
        <v>79</v>
      </c>
      <c r="BS17" s="157"/>
      <c r="BT17" s="157"/>
      <c r="BU17" s="158"/>
      <c r="BV17" s="156" t="s">
        <v>79</v>
      </c>
      <c r="BW17" s="157"/>
      <c r="BX17" s="157"/>
      <c r="BY17" s="158"/>
      <c r="BZ17" s="154" t="s">
        <v>79</v>
      </c>
      <c r="CA17" s="154"/>
      <c r="CB17" s="154"/>
      <c r="CC17" s="154"/>
      <c r="CD17" s="23"/>
      <c r="CE17" s="23"/>
      <c r="CF17" s="23"/>
    </row>
    <row r="18" spans="1:84" s="26" customFormat="1" ht="29.25" customHeight="1" x14ac:dyDescent="0.25">
      <c r="A18" s="144" t="s">
        <v>379</v>
      </c>
      <c r="B18" s="154" t="s">
        <v>81</v>
      </c>
      <c r="C18" s="154"/>
      <c r="D18" s="154"/>
      <c r="E18" s="154"/>
      <c r="F18" s="154" t="s">
        <v>81</v>
      </c>
      <c r="G18" s="154"/>
      <c r="H18" s="154"/>
      <c r="I18" s="154"/>
      <c r="J18" s="154" t="s">
        <v>81</v>
      </c>
      <c r="K18" s="154"/>
      <c r="L18" s="154"/>
      <c r="M18" s="154"/>
      <c r="N18" s="154" t="s">
        <v>81</v>
      </c>
      <c r="O18" s="154"/>
      <c r="P18" s="154"/>
      <c r="Q18" s="154"/>
      <c r="R18" s="154" t="s">
        <v>81</v>
      </c>
      <c r="S18" s="154"/>
      <c r="T18" s="154"/>
      <c r="U18" s="154"/>
      <c r="V18" s="154" t="s">
        <v>81</v>
      </c>
      <c r="W18" s="154"/>
      <c r="X18" s="154"/>
      <c r="Y18" s="154"/>
      <c r="Z18" s="154" t="s">
        <v>380</v>
      </c>
      <c r="AA18" s="154"/>
      <c r="AB18" s="154"/>
      <c r="AC18" s="154"/>
      <c r="AD18" s="154" t="s">
        <v>81</v>
      </c>
      <c r="AE18" s="154"/>
      <c r="AF18" s="154"/>
      <c r="AG18" s="154"/>
      <c r="AH18" s="155" t="s">
        <v>81</v>
      </c>
      <c r="AI18" s="155"/>
      <c r="AJ18" s="155"/>
      <c r="AK18" s="155"/>
      <c r="AL18" s="154" t="s">
        <v>81</v>
      </c>
      <c r="AM18" s="154"/>
      <c r="AN18" s="154"/>
      <c r="AO18" s="154"/>
      <c r="AP18" s="154"/>
      <c r="AQ18" s="154"/>
      <c r="AR18" s="154"/>
      <c r="AS18" s="154"/>
      <c r="AT18" s="154" t="s">
        <v>81</v>
      </c>
      <c r="AU18" s="154"/>
      <c r="AV18" s="154"/>
      <c r="AW18" s="154"/>
      <c r="AX18" s="154" t="s">
        <v>81</v>
      </c>
      <c r="AY18" s="154"/>
      <c r="AZ18" s="154"/>
      <c r="BA18" s="154"/>
      <c r="BB18" s="154" t="s">
        <v>81</v>
      </c>
      <c r="BC18" s="154"/>
      <c r="BD18" s="154"/>
      <c r="BE18" s="154"/>
      <c r="BF18" s="154" t="s">
        <v>81</v>
      </c>
      <c r="BG18" s="154"/>
      <c r="BH18" s="154"/>
      <c r="BI18" s="154"/>
      <c r="BJ18" s="154" t="s">
        <v>81</v>
      </c>
      <c r="BK18" s="154"/>
      <c r="BL18" s="154"/>
      <c r="BM18" s="154"/>
      <c r="BN18" s="154" t="s">
        <v>81</v>
      </c>
      <c r="BO18" s="154"/>
      <c r="BP18" s="154"/>
      <c r="BQ18" s="154"/>
      <c r="BR18" s="154" t="s">
        <v>81</v>
      </c>
      <c r="BS18" s="154"/>
      <c r="BT18" s="154"/>
      <c r="BU18" s="154"/>
      <c r="BV18" s="154" t="s">
        <v>81</v>
      </c>
      <c r="BW18" s="154"/>
      <c r="BX18" s="154"/>
      <c r="BY18" s="154"/>
      <c r="BZ18" s="154" t="s">
        <v>81</v>
      </c>
      <c r="CA18" s="154"/>
      <c r="CB18" s="154"/>
      <c r="CC18" s="154"/>
      <c r="CD18" s="25"/>
      <c r="CE18" s="25"/>
      <c r="CF18" s="25"/>
    </row>
    <row r="19" spans="1:84" ht="190.5" customHeight="1" x14ac:dyDescent="0.2">
      <c r="A19" s="144" t="s">
        <v>82</v>
      </c>
      <c r="B19" s="179" t="s">
        <v>381</v>
      </c>
      <c r="C19" s="179"/>
      <c r="D19" s="179"/>
      <c r="E19" s="179"/>
      <c r="F19" s="179" t="s">
        <v>382</v>
      </c>
      <c r="G19" s="179"/>
      <c r="H19" s="179"/>
      <c r="I19" s="179"/>
      <c r="J19" s="179" t="s">
        <v>383</v>
      </c>
      <c r="K19" s="179"/>
      <c r="L19" s="179"/>
      <c r="M19" s="179"/>
      <c r="N19" s="179" t="s">
        <v>384</v>
      </c>
      <c r="O19" s="179"/>
      <c r="P19" s="179"/>
      <c r="Q19" s="179"/>
      <c r="R19" s="179" t="s">
        <v>385</v>
      </c>
      <c r="S19" s="179"/>
      <c r="T19" s="179"/>
      <c r="U19" s="179"/>
      <c r="V19" s="179" t="s">
        <v>386</v>
      </c>
      <c r="W19" s="179"/>
      <c r="X19" s="179"/>
      <c r="Y19" s="179"/>
      <c r="Z19" s="179" t="s">
        <v>387</v>
      </c>
      <c r="AA19" s="179"/>
      <c r="AB19" s="179"/>
      <c r="AC19" s="179"/>
      <c r="AD19" s="179" t="s">
        <v>388</v>
      </c>
      <c r="AE19" s="179"/>
      <c r="AF19" s="179"/>
      <c r="AG19" s="179"/>
      <c r="AH19" s="179" t="s">
        <v>389</v>
      </c>
      <c r="AI19" s="179"/>
      <c r="AJ19" s="179"/>
      <c r="AK19" s="179"/>
      <c r="AL19" s="179" t="s">
        <v>390</v>
      </c>
      <c r="AM19" s="179"/>
      <c r="AN19" s="179"/>
      <c r="AO19" s="179"/>
      <c r="AP19" s="179"/>
      <c r="AQ19" s="179"/>
      <c r="AR19" s="179"/>
      <c r="AS19" s="179"/>
      <c r="AT19" s="176" t="s">
        <v>391</v>
      </c>
      <c r="AU19" s="177"/>
      <c r="AV19" s="177"/>
      <c r="AW19" s="178"/>
      <c r="AX19" s="176" t="s">
        <v>392</v>
      </c>
      <c r="AY19" s="177"/>
      <c r="AZ19" s="177"/>
      <c r="BA19" s="178"/>
      <c r="BB19" s="176" t="s">
        <v>393</v>
      </c>
      <c r="BC19" s="177"/>
      <c r="BD19" s="177"/>
      <c r="BE19" s="178"/>
      <c r="BF19" s="176" t="s">
        <v>394</v>
      </c>
      <c r="BG19" s="177"/>
      <c r="BH19" s="177"/>
      <c r="BI19" s="178"/>
      <c r="BJ19" s="176" t="s">
        <v>395</v>
      </c>
      <c r="BK19" s="177"/>
      <c r="BL19" s="177"/>
      <c r="BM19" s="178"/>
      <c r="BN19" s="176" t="s">
        <v>396</v>
      </c>
      <c r="BO19" s="177"/>
      <c r="BP19" s="177"/>
      <c r="BQ19" s="178"/>
      <c r="BR19" s="176" t="s">
        <v>397</v>
      </c>
      <c r="BS19" s="177"/>
      <c r="BT19" s="177"/>
      <c r="BU19" s="178"/>
      <c r="BV19" s="176" t="s">
        <v>398</v>
      </c>
      <c r="BW19" s="177"/>
      <c r="BX19" s="177"/>
      <c r="BY19" s="178"/>
      <c r="BZ19" s="179" t="s">
        <v>399</v>
      </c>
      <c r="CA19" s="179"/>
      <c r="CB19" s="179"/>
      <c r="CC19" s="179"/>
      <c r="CD19" s="23"/>
      <c r="CE19" s="23"/>
      <c r="CF19" s="23"/>
    </row>
    <row r="20" spans="1:84" ht="49.5" hidden="1" customHeight="1" x14ac:dyDescent="0.2">
      <c r="A20" s="144" t="s">
        <v>83</v>
      </c>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73"/>
      <c r="AA20" s="174"/>
      <c r="AB20" s="174"/>
      <c r="AC20" s="175"/>
      <c r="AD20" s="154"/>
      <c r="AE20" s="154"/>
      <c r="AF20" s="154"/>
      <c r="AG20" s="154"/>
      <c r="AH20" s="154"/>
      <c r="AI20" s="154"/>
      <c r="AJ20" s="154"/>
      <c r="AK20" s="154"/>
      <c r="AL20" s="154"/>
      <c r="AM20" s="154"/>
      <c r="AN20" s="154"/>
      <c r="AO20" s="154"/>
      <c r="AP20" s="154"/>
      <c r="AQ20" s="154"/>
      <c r="AR20" s="154"/>
      <c r="AS20" s="154"/>
      <c r="AT20" s="156"/>
      <c r="AU20" s="157"/>
      <c r="AV20" s="157"/>
      <c r="AW20" s="158"/>
      <c r="AX20" s="156"/>
      <c r="AY20" s="157"/>
      <c r="AZ20" s="157"/>
      <c r="BA20" s="158"/>
      <c r="BB20" s="156"/>
      <c r="BC20" s="157"/>
      <c r="BD20" s="157"/>
      <c r="BE20" s="158"/>
      <c r="BF20" s="156"/>
      <c r="BG20" s="157"/>
      <c r="BH20" s="157"/>
      <c r="BI20" s="158"/>
      <c r="BJ20" s="156"/>
      <c r="BK20" s="157"/>
      <c r="BL20" s="157"/>
      <c r="BM20" s="158"/>
      <c r="BN20" s="156"/>
      <c r="BO20" s="157"/>
      <c r="BP20" s="157"/>
      <c r="BQ20" s="158"/>
      <c r="BR20" s="156"/>
      <c r="BS20" s="157"/>
      <c r="BT20" s="157"/>
      <c r="BU20" s="158"/>
      <c r="BV20" s="156"/>
      <c r="BW20" s="157"/>
      <c r="BX20" s="157"/>
      <c r="BY20" s="158"/>
      <c r="BZ20" s="180"/>
      <c r="CA20" s="180"/>
      <c r="CB20" s="180"/>
      <c r="CC20" s="180"/>
      <c r="CD20" s="23"/>
      <c r="CE20" s="23"/>
      <c r="CF20" s="23"/>
    </row>
    <row r="21" spans="1:84" ht="225" customHeight="1" x14ac:dyDescent="0.2">
      <c r="A21" s="144" t="s">
        <v>400</v>
      </c>
      <c r="B21" s="154" t="s">
        <v>81</v>
      </c>
      <c r="C21" s="154"/>
      <c r="D21" s="154"/>
      <c r="E21" s="154"/>
      <c r="F21" s="155" t="s">
        <v>81</v>
      </c>
      <c r="G21" s="155"/>
      <c r="H21" s="155"/>
      <c r="I21" s="155"/>
      <c r="J21" s="155" t="s">
        <v>81</v>
      </c>
      <c r="K21" s="155"/>
      <c r="L21" s="155"/>
      <c r="M21" s="155"/>
      <c r="N21" s="155" t="s">
        <v>81</v>
      </c>
      <c r="O21" s="155"/>
      <c r="P21" s="155"/>
      <c r="Q21" s="155"/>
      <c r="R21" s="155" t="s">
        <v>81</v>
      </c>
      <c r="S21" s="155"/>
      <c r="T21" s="155"/>
      <c r="U21" s="155"/>
      <c r="V21" s="155" t="s">
        <v>81</v>
      </c>
      <c r="W21" s="155"/>
      <c r="X21" s="155"/>
      <c r="Y21" s="155"/>
      <c r="Z21" s="155" t="s">
        <v>81</v>
      </c>
      <c r="AA21" s="155"/>
      <c r="AB21" s="155"/>
      <c r="AC21" s="155"/>
      <c r="AD21" s="155" t="s">
        <v>81</v>
      </c>
      <c r="AE21" s="155"/>
      <c r="AF21" s="155"/>
      <c r="AG21" s="155"/>
      <c r="AH21" s="155" t="s">
        <v>81</v>
      </c>
      <c r="AI21" s="155"/>
      <c r="AJ21" s="155"/>
      <c r="AK21" s="155"/>
      <c r="AL21" s="155" t="s">
        <v>81</v>
      </c>
      <c r="AM21" s="155"/>
      <c r="AN21" s="155"/>
      <c r="AO21" s="155"/>
      <c r="AP21" s="170" t="s">
        <v>81</v>
      </c>
      <c r="AQ21" s="171"/>
      <c r="AR21" s="171"/>
      <c r="AS21" s="172"/>
      <c r="AT21" s="170" t="s">
        <v>81</v>
      </c>
      <c r="AU21" s="171"/>
      <c r="AV21" s="171"/>
      <c r="AW21" s="172"/>
      <c r="AX21" s="170" t="s">
        <v>81</v>
      </c>
      <c r="AY21" s="171"/>
      <c r="AZ21" s="171"/>
      <c r="BA21" s="172"/>
      <c r="BB21" s="170" t="s">
        <v>81</v>
      </c>
      <c r="BC21" s="171"/>
      <c r="BD21" s="171"/>
      <c r="BE21" s="172"/>
      <c r="BF21" s="170" t="s">
        <v>81</v>
      </c>
      <c r="BG21" s="171"/>
      <c r="BH21" s="171"/>
      <c r="BI21" s="172"/>
      <c r="BJ21" s="170" t="s">
        <v>81</v>
      </c>
      <c r="BK21" s="171"/>
      <c r="BL21" s="171"/>
      <c r="BM21" s="172"/>
      <c r="BN21" s="170" t="s">
        <v>81</v>
      </c>
      <c r="BO21" s="171"/>
      <c r="BP21" s="171"/>
      <c r="BQ21" s="172"/>
      <c r="BR21" s="170" t="s">
        <v>81</v>
      </c>
      <c r="BS21" s="171"/>
      <c r="BT21" s="171"/>
      <c r="BU21" s="172"/>
      <c r="BV21" s="156" t="s">
        <v>81</v>
      </c>
      <c r="BW21" s="157"/>
      <c r="BX21" s="157"/>
      <c r="BY21" s="158"/>
      <c r="BZ21" s="156" t="s">
        <v>401</v>
      </c>
      <c r="CA21" s="157"/>
      <c r="CB21" s="157"/>
      <c r="CC21" s="158"/>
      <c r="CD21" s="23"/>
      <c r="CE21" s="23"/>
      <c r="CF21" s="23"/>
    </row>
    <row r="22" spans="1:84" ht="40.5" customHeight="1" x14ac:dyDescent="0.2">
      <c r="A22" s="167" t="s">
        <v>84</v>
      </c>
      <c r="B22" s="148">
        <v>27</v>
      </c>
      <c r="C22" s="162" t="s">
        <v>402</v>
      </c>
      <c r="D22" s="162"/>
      <c r="E22" s="162"/>
      <c r="F22" s="1">
        <v>42</v>
      </c>
      <c r="G22" s="162" t="s">
        <v>403</v>
      </c>
      <c r="H22" s="162"/>
      <c r="I22" s="162"/>
      <c r="J22" s="27">
        <v>11</v>
      </c>
      <c r="K22" s="162" t="s">
        <v>404</v>
      </c>
      <c r="L22" s="162"/>
      <c r="M22" s="162"/>
      <c r="N22" s="1">
        <v>14</v>
      </c>
      <c r="O22" s="162" t="s">
        <v>405</v>
      </c>
      <c r="P22" s="162"/>
      <c r="Q22" s="162"/>
      <c r="R22" s="1">
        <v>2</v>
      </c>
      <c r="S22" s="163" t="s">
        <v>406</v>
      </c>
      <c r="T22" s="164"/>
      <c r="U22" s="165"/>
      <c r="V22" s="1">
        <v>1</v>
      </c>
      <c r="W22" s="166" t="s">
        <v>407</v>
      </c>
      <c r="X22" s="162"/>
      <c r="Y22" s="162"/>
      <c r="Z22" s="1">
        <v>48</v>
      </c>
      <c r="AA22" s="162" t="s">
        <v>408</v>
      </c>
      <c r="AB22" s="162"/>
      <c r="AC22" s="162"/>
      <c r="AD22" s="1">
        <v>25</v>
      </c>
      <c r="AE22" s="162" t="s">
        <v>409</v>
      </c>
      <c r="AF22" s="162"/>
      <c r="AG22" s="162"/>
      <c r="AH22" s="1">
        <v>1</v>
      </c>
      <c r="AI22" s="162" t="s">
        <v>410</v>
      </c>
      <c r="AJ22" s="162"/>
      <c r="AK22" s="162"/>
      <c r="AL22" s="1">
        <v>14</v>
      </c>
      <c r="AM22" s="162" t="s">
        <v>411</v>
      </c>
      <c r="AN22" s="162"/>
      <c r="AO22" s="162"/>
      <c r="AP22" s="1">
        <v>4</v>
      </c>
      <c r="AQ22" s="162" t="s">
        <v>86</v>
      </c>
      <c r="AR22" s="162"/>
      <c r="AS22" s="162"/>
      <c r="AT22" s="1">
        <v>30</v>
      </c>
      <c r="AU22" s="163" t="s">
        <v>412</v>
      </c>
      <c r="AV22" s="164"/>
      <c r="AW22" s="165"/>
      <c r="AX22" s="2">
        <v>45</v>
      </c>
      <c r="AY22" s="159" t="s">
        <v>413</v>
      </c>
      <c r="AZ22" s="160"/>
      <c r="BA22" s="161"/>
      <c r="BB22" s="1">
        <v>12</v>
      </c>
      <c r="BC22" s="159" t="s">
        <v>404</v>
      </c>
      <c r="BD22" s="160"/>
      <c r="BE22" s="161"/>
      <c r="BF22" s="1">
        <v>15</v>
      </c>
      <c r="BG22" s="159" t="s">
        <v>414</v>
      </c>
      <c r="BH22" s="160"/>
      <c r="BI22" s="161"/>
      <c r="BJ22" s="1">
        <v>1</v>
      </c>
      <c r="BK22" s="163" t="s">
        <v>415</v>
      </c>
      <c r="BL22" s="164"/>
      <c r="BM22" s="165"/>
      <c r="BN22" s="1">
        <v>83</v>
      </c>
      <c r="BO22" s="163" t="s">
        <v>416</v>
      </c>
      <c r="BP22" s="160"/>
      <c r="BQ22" s="161"/>
      <c r="BR22" s="1">
        <v>26</v>
      </c>
      <c r="BS22" s="159" t="s">
        <v>417</v>
      </c>
      <c r="BT22" s="160"/>
      <c r="BU22" s="161"/>
      <c r="BV22" s="1">
        <v>7</v>
      </c>
      <c r="BW22" s="159" t="s">
        <v>418</v>
      </c>
      <c r="BX22" s="160"/>
      <c r="BY22" s="161"/>
      <c r="BZ22" s="1">
        <v>1</v>
      </c>
      <c r="CA22" s="166" t="s">
        <v>419</v>
      </c>
      <c r="CB22" s="162"/>
      <c r="CC22" s="162"/>
      <c r="CD22" s="23"/>
      <c r="CE22" s="23"/>
      <c r="CF22" s="23"/>
    </row>
    <row r="23" spans="1:84" s="115" customFormat="1" ht="171.75" customHeight="1" x14ac:dyDescent="0.25">
      <c r="A23" s="168"/>
      <c r="B23" s="148">
        <v>28</v>
      </c>
      <c r="C23" s="162" t="s">
        <v>402</v>
      </c>
      <c r="D23" s="162"/>
      <c r="E23" s="162"/>
      <c r="F23" s="1">
        <v>49</v>
      </c>
      <c r="G23" s="162" t="s">
        <v>420</v>
      </c>
      <c r="H23" s="162"/>
      <c r="I23" s="162"/>
      <c r="J23" s="27">
        <v>12</v>
      </c>
      <c r="K23" s="162" t="s">
        <v>404</v>
      </c>
      <c r="L23" s="162"/>
      <c r="M23" s="162"/>
      <c r="N23" s="1">
        <v>24</v>
      </c>
      <c r="O23" s="162" t="s">
        <v>421</v>
      </c>
      <c r="P23" s="162"/>
      <c r="Q23" s="162"/>
      <c r="R23" s="1">
        <v>22</v>
      </c>
      <c r="S23" s="159" t="s">
        <v>422</v>
      </c>
      <c r="T23" s="160"/>
      <c r="U23" s="161"/>
      <c r="V23" s="1">
        <v>4</v>
      </c>
      <c r="W23" s="162" t="s">
        <v>423</v>
      </c>
      <c r="X23" s="162"/>
      <c r="Y23" s="162"/>
      <c r="Z23" s="1"/>
      <c r="AA23" s="162"/>
      <c r="AB23" s="162"/>
      <c r="AC23" s="162"/>
      <c r="AD23" s="1">
        <v>46</v>
      </c>
      <c r="AE23" s="162" t="s">
        <v>424</v>
      </c>
      <c r="AF23" s="162"/>
      <c r="AG23" s="162"/>
      <c r="AH23" s="1">
        <v>15</v>
      </c>
      <c r="AI23" s="162" t="s">
        <v>410</v>
      </c>
      <c r="AJ23" s="162"/>
      <c r="AK23" s="162"/>
      <c r="AL23" s="1">
        <v>24</v>
      </c>
      <c r="AM23" s="162" t="s">
        <v>411</v>
      </c>
      <c r="AN23" s="162"/>
      <c r="AO23" s="162"/>
      <c r="AP23" s="1">
        <v>52</v>
      </c>
      <c r="AQ23" s="166" t="s">
        <v>425</v>
      </c>
      <c r="AR23" s="162"/>
      <c r="AS23" s="162"/>
      <c r="AT23" s="1"/>
      <c r="AU23" s="159"/>
      <c r="AV23" s="160"/>
      <c r="AW23" s="161"/>
      <c r="AX23" s="148">
        <v>46</v>
      </c>
      <c r="AY23" s="159" t="s">
        <v>413</v>
      </c>
      <c r="AZ23" s="160"/>
      <c r="BA23" s="161"/>
      <c r="BB23" s="1">
        <v>19</v>
      </c>
      <c r="BC23" s="159" t="s">
        <v>426</v>
      </c>
      <c r="BD23" s="160"/>
      <c r="BE23" s="161"/>
      <c r="BF23" s="1">
        <v>48</v>
      </c>
      <c r="BG23" s="159" t="s">
        <v>427</v>
      </c>
      <c r="BH23" s="160"/>
      <c r="BI23" s="161"/>
      <c r="BJ23" s="1">
        <v>14</v>
      </c>
      <c r="BK23" s="159" t="s">
        <v>428</v>
      </c>
      <c r="BL23" s="160"/>
      <c r="BM23" s="161"/>
      <c r="BN23" s="1"/>
      <c r="BO23" s="159"/>
      <c r="BP23" s="160"/>
      <c r="BQ23" s="161"/>
      <c r="BR23" s="1"/>
      <c r="BS23" s="159"/>
      <c r="BT23" s="160"/>
      <c r="BU23" s="161"/>
      <c r="BV23" s="1">
        <v>76</v>
      </c>
      <c r="BW23" s="159" t="s">
        <v>429</v>
      </c>
      <c r="BX23" s="160"/>
      <c r="BY23" s="161"/>
      <c r="BZ23" s="3">
        <v>10</v>
      </c>
      <c r="CA23" s="162" t="s">
        <v>430</v>
      </c>
      <c r="CB23" s="162"/>
      <c r="CC23" s="162"/>
      <c r="CD23" s="114"/>
      <c r="CE23" s="114"/>
      <c r="CF23" s="114"/>
    </row>
    <row r="24" spans="1:84" ht="24.75" customHeight="1" x14ac:dyDescent="0.2">
      <c r="A24" s="168"/>
      <c r="B24" s="148"/>
      <c r="C24" s="162"/>
      <c r="D24" s="162"/>
      <c r="E24" s="162"/>
      <c r="F24" s="1">
        <v>58</v>
      </c>
      <c r="G24" s="162" t="s">
        <v>431</v>
      </c>
      <c r="H24" s="162"/>
      <c r="I24" s="162"/>
      <c r="J24" s="27">
        <v>13</v>
      </c>
      <c r="K24" s="162" t="s">
        <v>404</v>
      </c>
      <c r="L24" s="162"/>
      <c r="M24" s="162"/>
      <c r="N24" s="1">
        <v>25</v>
      </c>
      <c r="O24" s="162" t="s">
        <v>432</v>
      </c>
      <c r="P24" s="162"/>
      <c r="Q24" s="162"/>
      <c r="R24" s="2"/>
      <c r="S24" s="162"/>
      <c r="T24" s="162"/>
      <c r="U24" s="162"/>
      <c r="V24" s="2">
        <v>15</v>
      </c>
      <c r="W24" s="166" t="s">
        <v>407</v>
      </c>
      <c r="X24" s="162"/>
      <c r="Y24" s="162"/>
      <c r="Z24" s="148"/>
      <c r="AA24" s="162"/>
      <c r="AB24" s="162"/>
      <c r="AC24" s="162"/>
      <c r="AD24" s="1">
        <v>47</v>
      </c>
      <c r="AE24" s="162" t="s">
        <v>433</v>
      </c>
      <c r="AF24" s="162"/>
      <c r="AG24" s="162"/>
      <c r="AH24" s="2">
        <v>25</v>
      </c>
      <c r="AI24" s="162" t="s">
        <v>434</v>
      </c>
      <c r="AJ24" s="162"/>
      <c r="AK24" s="162"/>
      <c r="AL24" s="1">
        <v>43</v>
      </c>
      <c r="AM24" s="162" t="s">
        <v>411</v>
      </c>
      <c r="AN24" s="162"/>
      <c r="AO24" s="162"/>
      <c r="AP24" s="148"/>
      <c r="AQ24" s="162"/>
      <c r="AR24" s="162"/>
      <c r="AS24" s="162"/>
      <c r="AT24" s="1"/>
      <c r="AU24" s="159"/>
      <c r="AV24" s="160"/>
      <c r="AW24" s="161"/>
      <c r="AX24" s="148">
        <v>58</v>
      </c>
      <c r="AY24" s="159" t="s">
        <v>431</v>
      </c>
      <c r="AZ24" s="160"/>
      <c r="BA24" s="161"/>
      <c r="BB24" s="2">
        <v>23</v>
      </c>
      <c r="BC24" s="159" t="s">
        <v>404</v>
      </c>
      <c r="BD24" s="160"/>
      <c r="BE24" s="161"/>
      <c r="BF24" s="1">
        <v>50</v>
      </c>
      <c r="BG24" s="159" t="s">
        <v>435</v>
      </c>
      <c r="BH24" s="160"/>
      <c r="BI24" s="161"/>
      <c r="BJ24" s="1">
        <v>15</v>
      </c>
      <c r="BK24" s="163" t="s">
        <v>436</v>
      </c>
      <c r="BL24" s="164"/>
      <c r="BM24" s="165"/>
      <c r="BN24" s="2"/>
      <c r="BO24" s="159"/>
      <c r="BP24" s="160"/>
      <c r="BQ24" s="161"/>
      <c r="BR24" s="1"/>
      <c r="BS24" s="159"/>
      <c r="BT24" s="160"/>
      <c r="BU24" s="161"/>
      <c r="BV24" s="148">
        <v>77</v>
      </c>
      <c r="BW24" s="159" t="s">
        <v>429</v>
      </c>
      <c r="BX24" s="160"/>
      <c r="BY24" s="161"/>
      <c r="BZ24" s="2">
        <v>15</v>
      </c>
      <c r="CA24" s="166" t="s">
        <v>419</v>
      </c>
      <c r="CB24" s="162"/>
      <c r="CC24" s="162"/>
      <c r="CD24" s="23"/>
      <c r="CE24" s="23"/>
      <c r="CF24" s="23"/>
    </row>
    <row r="25" spans="1:84" ht="47.25" customHeight="1" x14ac:dyDescent="0.2">
      <c r="A25" s="168"/>
      <c r="B25" s="148"/>
      <c r="C25" s="162"/>
      <c r="D25" s="162"/>
      <c r="E25" s="162"/>
      <c r="F25" s="1">
        <v>60</v>
      </c>
      <c r="G25" s="162" t="s">
        <v>437</v>
      </c>
      <c r="H25" s="162"/>
      <c r="I25" s="162"/>
      <c r="J25" s="27">
        <v>23</v>
      </c>
      <c r="K25" s="162" t="s">
        <v>404</v>
      </c>
      <c r="L25" s="162"/>
      <c r="M25" s="162"/>
      <c r="N25" s="1">
        <v>37</v>
      </c>
      <c r="O25" s="162" t="s">
        <v>432</v>
      </c>
      <c r="P25" s="162"/>
      <c r="Q25" s="162"/>
      <c r="R25" s="2"/>
      <c r="S25" s="162"/>
      <c r="T25" s="162"/>
      <c r="U25" s="162"/>
      <c r="V25" s="2">
        <v>16</v>
      </c>
      <c r="W25" s="166" t="s">
        <v>438</v>
      </c>
      <c r="X25" s="162"/>
      <c r="Y25" s="162"/>
      <c r="Z25" s="148"/>
      <c r="AA25" s="162"/>
      <c r="AB25" s="162"/>
      <c r="AC25" s="162"/>
      <c r="AD25" s="1">
        <v>50</v>
      </c>
      <c r="AE25" s="162" t="s">
        <v>439</v>
      </c>
      <c r="AF25" s="162"/>
      <c r="AG25" s="162"/>
      <c r="AH25" s="1">
        <v>37</v>
      </c>
      <c r="AI25" s="162" t="s">
        <v>434</v>
      </c>
      <c r="AJ25" s="162"/>
      <c r="AK25" s="162"/>
      <c r="AL25" s="1"/>
      <c r="AM25" s="162"/>
      <c r="AN25" s="162"/>
      <c r="AO25" s="162"/>
      <c r="AP25" s="148"/>
      <c r="AQ25" s="162"/>
      <c r="AR25" s="162"/>
      <c r="AS25" s="162"/>
      <c r="AT25" s="1"/>
      <c r="AU25" s="159"/>
      <c r="AV25" s="160"/>
      <c r="AW25" s="161"/>
      <c r="AX25" s="148">
        <v>74</v>
      </c>
      <c r="AY25" s="159" t="s">
        <v>440</v>
      </c>
      <c r="AZ25" s="160"/>
      <c r="BA25" s="161"/>
      <c r="BB25" s="2">
        <v>31</v>
      </c>
      <c r="BC25" s="159" t="s">
        <v>426</v>
      </c>
      <c r="BD25" s="160"/>
      <c r="BE25" s="161"/>
      <c r="BF25" s="1">
        <v>67</v>
      </c>
      <c r="BG25" s="159" t="s">
        <v>435</v>
      </c>
      <c r="BH25" s="160"/>
      <c r="BI25" s="161"/>
      <c r="BJ25" s="1">
        <v>16</v>
      </c>
      <c r="BK25" s="163" t="s">
        <v>441</v>
      </c>
      <c r="BL25" s="164"/>
      <c r="BM25" s="165"/>
      <c r="BN25" s="148"/>
      <c r="BO25" s="159"/>
      <c r="BP25" s="160"/>
      <c r="BQ25" s="161"/>
      <c r="BR25" s="1"/>
      <c r="BS25" s="159"/>
      <c r="BT25" s="160"/>
      <c r="BU25" s="161"/>
      <c r="BV25" s="148">
        <v>79</v>
      </c>
      <c r="BW25" s="159" t="s">
        <v>429</v>
      </c>
      <c r="BX25" s="160"/>
      <c r="BY25" s="161"/>
      <c r="BZ25" s="1">
        <v>16</v>
      </c>
      <c r="CA25" s="162" t="s">
        <v>442</v>
      </c>
      <c r="CB25" s="162"/>
      <c r="CC25" s="162"/>
      <c r="CD25" s="23"/>
      <c r="CE25" s="23"/>
      <c r="CF25" s="23"/>
    </row>
    <row r="26" spans="1:84" ht="20.100000000000001" customHeight="1" x14ac:dyDescent="0.2">
      <c r="A26" s="168"/>
      <c r="B26" s="148"/>
      <c r="C26" s="162"/>
      <c r="D26" s="162"/>
      <c r="E26" s="162"/>
      <c r="F26" s="1">
        <v>61</v>
      </c>
      <c r="G26" s="162" t="s">
        <v>443</v>
      </c>
      <c r="H26" s="162"/>
      <c r="I26" s="162"/>
      <c r="J26" s="27"/>
      <c r="K26" s="162"/>
      <c r="L26" s="162"/>
      <c r="M26" s="162"/>
      <c r="N26" s="1">
        <v>48</v>
      </c>
      <c r="O26" s="162" t="s">
        <v>444</v>
      </c>
      <c r="P26" s="162"/>
      <c r="Q26" s="162"/>
      <c r="R26" s="1"/>
      <c r="S26" s="162"/>
      <c r="T26" s="162"/>
      <c r="U26" s="162"/>
      <c r="V26" s="1">
        <v>25</v>
      </c>
      <c r="W26" s="162" t="s">
        <v>445</v>
      </c>
      <c r="X26" s="162"/>
      <c r="Y26" s="162"/>
      <c r="Z26" s="148"/>
      <c r="AA26" s="162"/>
      <c r="AB26" s="162"/>
      <c r="AC26" s="162"/>
      <c r="AD26" s="1">
        <v>73</v>
      </c>
      <c r="AE26" s="162" t="s">
        <v>409</v>
      </c>
      <c r="AF26" s="162"/>
      <c r="AG26" s="162"/>
      <c r="AH26" s="1">
        <v>45</v>
      </c>
      <c r="AI26" s="162" t="s">
        <v>446</v>
      </c>
      <c r="AJ26" s="162"/>
      <c r="AK26" s="162"/>
      <c r="AL26" s="1"/>
      <c r="AM26" s="162"/>
      <c r="AN26" s="162"/>
      <c r="AO26" s="162"/>
      <c r="AP26" s="148"/>
      <c r="AQ26" s="162"/>
      <c r="AR26" s="162"/>
      <c r="AS26" s="162"/>
      <c r="AT26" s="1"/>
      <c r="AU26" s="159"/>
      <c r="AV26" s="160"/>
      <c r="AW26" s="161"/>
      <c r="AX26" s="148">
        <v>15</v>
      </c>
      <c r="AY26" s="159" t="s">
        <v>413</v>
      </c>
      <c r="AZ26" s="160"/>
      <c r="BA26" s="161"/>
      <c r="BB26" s="1">
        <v>32</v>
      </c>
      <c r="BC26" s="159" t="s">
        <v>426</v>
      </c>
      <c r="BD26" s="160"/>
      <c r="BE26" s="161"/>
      <c r="BF26" s="1">
        <v>69</v>
      </c>
      <c r="BG26" s="159" t="s">
        <v>435</v>
      </c>
      <c r="BH26" s="160"/>
      <c r="BI26" s="161"/>
      <c r="BJ26" s="148">
        <v>23</v>
      </c>
      <c r="BK26" s="159" t="s">
        <v>447</v>
      </c>
      <c r="BL26" s="160"/>
      <c r="BM26" s="161"/>
      <c r="BN26" s="148"/>
      <c r="BO26" s="159"/>
      <c r="BP26" s="160"/>
      <c r="BQ26" s="161"/>
      <c r="BR26" s="2"/>
      <c r="BS26" s="159"/>
      <c r="BT26" s="160"/>
      <c r="BU26" s="161"/>
      <c r="BV26" s="148">
        <v>81</v>
      </c>
      <c r="BW26" s="159" t="s">
        <v>429</v>
      </c>
      <c r="BX26" s="160"/>
      <c r="BY26" s="161"/>
      <c r="BZ26" s="1">
        <v>24</v>
      </c>
      <c r="CA26" s="162" t="s">
        <v>448</v>
      </c>
      <c r="CB26" s="162"/>
      <c r="CC26" s="162"/>
      <c r="CD26" s="23"/>
      <c r="CE26" s="23"/>
      <c r="CF26" s="23"/>
    </row>
    <row r="27" spans="1:84" ht="50.25" customHeight="1" x14ac:dyDescent="0.2">
      <c r="A27" s="168"/>
      <c r="B27" s="148"/>
      <c r="C27" s="162"/>
      <c r="D27" s="162"/>
      <c r="E27" s="162"/>
      <c r="F27" s="2">
        <v>62</v>
      </c>
      <c r="G27" s="162" t="s">
        <v>449</v>
      </c>
      <c r="H27" s="162"/>
      <c r="I27" s="162"/>
      <c r="J27" s="27"/>
      <c r="K27" s="162"/>
      <c r="L27" s="162"/>
      <c r="M27" s="162"/>
      <c r="N27" s="1">
        <v>50</v>
      </c>
      <c r="O27" s="162" t="s">
        <v>439</v>
      </c>
      <c r="P27" s="162"/>
      <c r="Q27" s="162"/>
      <c r="R27" s="1"/>
      <c r="S27" s="162"/>
      <c r="T27" s="162"/>
      <c r="U27" s="162"/>
      <c r="V27" s="1">
        <v>39</v>
      </c>
      <c r="W27" s="162" t="s">
        <v>450</v>
      </c>
      <c r="X27" s="162"/>
      <c r="Y27" s="162"/>
      <c r="Z27" s="148"/>
      <c r="AA27" s="162"/>
      <c r="AB27" s="162"/>
      <c r="AC27" s="162"/>
      <c r="AD27" s="1">
        <v>74</v>
      </c>
      <c r="AE27" s="162" t="s">
        <v>409</v>
      </c>
      <c r="AF27" s="162"/>
      <c r="AG27" s="162"/>
      <c r="AH27" s="1">
        <v>48</v>
      </c>
      <c r="AI27" s="162" t="s">
        <v>451</v>
      </c>
      <c r="AJ27" s="162"/>
      <c r="AK27" s="162"/>
      <c r="AL27" s="2"/>
      <c r="AM27" s="162"/>
      <c r="AN27" s="162"/>
      <c r="AO27" s="162"/>
      <c r="AP27" s="148"/>
      <c r="AQ27" s="162"/>
      <c r="AR27" s="162"/>
      <c r="AS27" s="162"/>
      <c r="AT27" s="1"/>
      <c r="AU27" s="159"/>
      <c r="AV27" s="160"/>
      <c r="AW27" s="161"/>
      <c r="AX27" s="148">
        <v>16</v>
      </c>
      <c r="AY27" s="159" t="s">
        <v>413</v>
      </c>
      <c r="AZ27" s="160"/>
      <c r="BA27" s="161"/>
      <c r="BB27" s="1">
        <v>43</v>
      </c>
      <c r="BC27" s="159" t="s">
        <v>452</v>
      </c>
      <c r="BD27" s="160"/>
      <c r="BE27" s="161"/>
      <c r="BF27" s="1">
        <v>73</v>
      </c>
      <c r="BG27" s="159" t="s">
        <v>453</v>
      </c>
      <c r="BH27" s="160"/>
      <c r="BI27" s="161"/>
      <c r="BJ27" s="148">
        <v>25</v>
      </c>
      <c r="BK27" s="163" t="s">
        <v>454</v>
      </c>
      <c r="BL27" s="164"/>
      <c r="BM27" s="165"/>
      <c r="BN27" s="148"/>
      <c r="BO27" s="159"/>
      <c r="BP27" s="160"/>
      <c r="BQ27" s="161"/>
      <c r="BR27" s="1"/>
      <c r="BS27" s="159"/>
      <c r="BT27" s="160"/>
      <c r="BU27" s="161"/>
      <c r="BV27" s="148">
        <v>82</v>
      </c>
      <c r="BW27" s="159" t="s">
        <v>429</v>
      </c>
      <c r="BX27" s="160"/>
      <c r="BY27" s="161"/>
      <c r="BZ27" s="1">
        <v>25</v>
      </c>
      <c r="CA27" s="162" t="s">
        <v>455</v>
      </c>
      <c r="CB27" s="162"/>
      <c r="CC27" s="162"/>
      <c r="CD27" s="23"/>
      <c r="CE27" s="23"/>
      <c r="CF27" s="23"/>
    </row>
    <row r="28" spans="1:84" ht="20.100000000000001" customHeight="1" x14ac:dyDescent="0.2">
      <c r="A28" s="168"/>
      <c r="B28" s="148"/>
      <c r="C28" s="162"/>
      <c r="D28" s="162"/>
      <c r="E28" s="162"/>
      <c r="F28" s="1">
        <v>64</v>
      </c>
      <c r="G28" s="162" t="s">
        <v>449</v>
      </c>
      <c r="H28" s="162"/>
      <c r="I28" s="162"/>
      <c r="J28" s="28"/>
      <c r="K28" s="162"/>
      <c r="L28" s="162"/>
      <c r="M28" s="162"/>
      <c r="N28" s="1">
        <v>73</v>
      </c>
      <c r="O28" s="162" t="s">
        <v>432</v>
      </c>
      <c r="P28" s="162"/>
      <c r="Q28" s="162"/>
      <c r="R28" s="1"/>
      <c r="S28" s="162"/>
      <c r="T28" s="162"/>
      <c r="U28" s="162"/>
      <c r="V28" s="1">
        <v>45</v>
      </c>
      <c r="W28" s="162" t="s">
        <v>85</v>
      </c>
      <c r="X28" s="162"/>
      <c r="Y28" s="162"/>
      <c r="Z28" s="148"/>
      <c r="AA28" s="162"/>
      <c r="AB28" s="162"/>
      <c r="AC28" s="162"/>
      <c r="AD28" s="1"/>
      <c r="AE28" s="162"/>
      <c r="AF28" s="162"/>
      <c r="AG28" s="162"/>
      <c r="AH28" s="148">
        <v>49</v>
      </c>
      <c r="AI28" s="162" t="s">
        <v>456</v>
      </c>
      <c r="AJ28" s="162"/>
      <c r="AK28" s="162"/>
      <c r="AL28" s="1"/>
      <c r="AM28" s="162"/>
      <c r="AN28" s="162"/>
      <c r="AO28" s="162"/>
      <c r="AP28" s="148"/>
      <c r="AQ28" s="162"/>
      <c r="AR28" s="162"/>
      <c r="AS28" s="162"/>
      <c r="AT28" s="148"/>
      <c r="AU28" s="159"/>
      <c r="AV28" s="160"/>
      <c r="AW28" s="161"/>
      <c r="AX28" s="148">
        <v>24</v>
      </c>
      <c r="AY28" s="159" t="s">
        <v>413</v>
      </c>
      <c r="AZ28" s="160"/>
      <c r="BA28" s="161"/>
      <c r="BB28" s="148">
        <v>61</v>
      </c>
      <c r="BC28" s="159" t="s">
        <v>457</v>
      </c>
      <c r="BD28" s="160"/>
      <c r="BE28" s="161"/>
      <c r="BF28" s="1">
        <v>74</v>
      </c>
      <c r="BG28" s="159" t="s">
        <v>435</v>
      </c>
      <c r="BH28" s="160"/>
      <c r="BI28" s="161"/>
      <c r="BJ28" s="148">
        <v>33</v>
      </c>
      <c r="BK28" s="163" t="s">
        <v>458</v>
      </c>
      <c r="BL28" s="164"/>
      <c r="BM28" s="165"/>
      <c r="BN28" s="148"/>
      <c r="BO28" s="159"/>
      <c r="BP28" s="160"/>
      <c r="BQ28" s="161"/>
      <c r="BR28" s="2"/>
      <c r="BS28" s="159"/>
      <c r="BT28" s="160"/>
      <c r="BU28" s="161"/>
      <c r="BV28" s="148"/>
      <c r="BW28" s="159"/>
      <c r="BX28" s="160"/>
      <c r="BY28" s="161"/>
      <c r="BZ28" s="148">
        <v>37</v>
      </c>
      <c r="CA28" s="162" t="s">
        <v>455</v>
      </c>
      <c r="CB28" s="162"/>
      <c r="CC28" s="162"/>
      <c r="CD28" s="23"/>
      <c r="CE28" s="23"/>
      <c r="CF28" s="23"/>
    </row>
    <row r="29" spans="1:84" ht="42" customHeight="1" x14ac:dyDescent="0.2">
      <c r="A29" s="168"/>
      <c r="B29" s="148"/>
      <c r="C29" s="162"/>
      <c r="D29" s="162"/>
      <c r="E29" s="162"/>
      <c r="F29" s="1">
        <v>67</v>
      </c>
      <c r="G29" s="162" t="s">
        <v>459</v>
      </c>
      <c r="H29" s="162"/>
      <c r="I29" s="162"/>
      <c r="J29" s="29"/>
      <c r="K29" s="162"/>
      <c r="L29" s="162"/>
      <c r="M29" s="162"/>
      <c r="N29" s="148"/>
      <c r="O29" s="162"/>
      <c r="P29" s="162"/>
      <c r="Q29" s="162"/>
      <c r="R29" s="1"/>
      <c r="S29" s="162"/>
      <c r="T29" s="162"/>
      <c r="U29" s="162"/>
      <c r="V29" s="1">
        <v>46</v>
      </c>
      <c r="W29" s="162" t="s">
        <v>445</v>
      </c>
      <c r="X29" s="162"/>
      <c r="Y29" s="162"/>
      <c r="Z29" s="148"/>
      <c r="AA29" s="162"/>
      <c r="AB29" s="162"/>
      <c r="AC29" s="162"/>
      <c r="AD29" s="1"/>
      <c r="AE29" s="162"/>
      <c r="AF29" s="162"/>
      <c r="AG29" s="162"/>
      <c r="AH29" s="148">
        <v>58</v>
      </c>
      <c r="AI29" s="162" t="s">
        <v>460</v>
      </c>
      <c r="AJ29" s="162"/>
      <c r="AK29" s="162"/>
      <c r="AL29" s="2"/>
      <c r="AM29" s="162"/>
      <c r="AN29" s="162"/>
      <c r="AO29" s="162"/>
      <c r="AP29" s="148"/>
      <c r="AQ29" s="162"/>
      <c r="AR29" s="162"/>
      <c r="AS29" s="162"/>
      <c r="AT29" s="148"/>
      <c r="AU29" s="159"/>
      <c r="AV29" s="160"/>
      <c r="AW29" s="161"/>
      <c r="AX29" s="148"/>
      <c r="AY29" s="159"/>
      <c r="AZ29" s="160"/>
      <c r="BA29" s="161"/>
      <c r="BB29" s="148">
        <v>62</v>
      </c>
      <c r="BC29" s="159" t="s">
        <v>457</v>
      </c>
      <c r="BD29" s="160"/>
      <c r="BE29" s="161"/>
      <c r="BF29" s="1"/>
      <c r="BG29" s="159"/>
      <c r="BH29" s="160"/>
      <c r="BI29" s="161"/>
      <c r="BJ29" s="148">
        <v>34</v>
      </c>
      <c r="BK29" s="163" t="s">
        <v>458</v>
      </c>
      <c r="BL29" s="164"/>
      <c r="BM29" s="165"/>
      <c r="BN29" s="148"/>
      <c r="BO29" s="159"/>
      <c r="BP29" s="160"/>
      <c r="BQ29" s="161"/>
      <c r="BR29" s="1"/>
      <c r="BS29" s="159"/>
      <c r="BT29" s="160"/>
      <c r="BU29" s="161"/>
      <c r="BV29" s="148"/>
      <c r="BW29" s="159"/>
      <c r="BX29" s="160"/>
      <c r="BY29" s="161"/>
      <c r="BZ29" s="148">
        <v>42</v>
      </c>
      <c r="CA29" s="163" t="s">
        <v>461</v>
      </c>
      <c r="CB29" s="164"/>
      <c r="CC29" s="165"/>
      <c r="CD29" s="23"/>
      <c r="CE29" s="23"/>
      <c r="CF29" s="23"/>
    </row>
    <row r="30" spans="1:84" ht="20.100000000000001" customHeight="1" x14ac:dyDescent="0.2">
      <c r="A30" s="168"/>
      <c r="B30" s="148"/>
      <c r="C30" s="162"/>
      <c r="D30" s="162"/>
      <c r="E30" s="162"/>
      <c r="F30" s="1">
        <v>69</v>
      </c>
      <c r="G30" s="162" t="s">
        <v>431</v>
      </c>
      <c r="H30" s="162"/>
      <c r="I30" s="162"/>
      <c r="J30" s="27"/>
      <c r="K30" s="162"/>
      <c r="L30" s="162"/>
      <c r="M30" s="162"/>
      <c r="N30" s="148"/>
      <c r="O30" s="162"/>
      <c r="P30" s="162"/>
      <c r="Q30" s="162"/>
      <c r="R30" s="1"/>
      <c r="S30" s="162"/>
      <c r="T30" s="162"/>
      <c r="U30" s="162"/>
      <c r="V30" s="1">
        <v>47</v>
      </c>
      <c r="W30" s="162" t="s">
        <v>462</v>
      </c>
      <c r="X30" s="162"/>
      <c r="Y30" s="162"/>
      <c r="Z30" s="148"/>
      <c r="AA30" s="162"/>
      <c r="AB30" s="162"/>
      <c r="AC30" s="162"/>
      <c r="AD30" s="1"/>
      <c r="AE30" s="162"/>
      <c r="AF30" s="162"/>
      <c r="AG30" s="162"/>
      <c r="AH30" s="148">
        <v>67</v>
      </c>
      <c r="AI30" s="162" t="s">
        <v>463</v>
      </c>
      <c r="AJ30" s="162"/>
      <c r="AK30" s="162"/>
      <c r="AL30" s="1"/>
      <c r="AM30" s="162"/>
      <c r="AN30" s="162"/>
      <c r="AO30" s="162"/>
      <c r="AP30" s="148"/>
      <c r="AQ30" s="162"/>
      <c r="AR30" s="162"/>
      <c r="AS30" s="162"/>
      <c r="AT30" s="148"/>
      <c r="AU30" s="159"/>
      <c r="AV30" s="160"/>
      <c r="AW30" s="161"/>
      <c r="AX30" s="148"/>
      <c r="AY30" s="159"/>
      <c r="AZ30" s="160"/>
      <c r="BA30" s="161"/>
      <c r="BB30" s="148">
        <v>64</v>
      </c>
      <c r="BC30" s="159" t="s">
        <v>457</v>
      </c>
      <c r="BD30" s="160"/>
      <c r="BE30" s="161"/>
      <c r="BF30" s="1"/>
      <c r="BG30" s="159"/>
      <c r="BH30" s="160"/>
      <c r="BI30" s="161"/>
      <c r="BJ30" s="148">
        <v>35</v>
      </c>
      <c r="BK30" s="163" t="s">
        <v>458</v>
      </c>
      <c r="BL30" s="164"/>
      <c r="BM30" s="165"/>
      <c r="BN30" s="148"/>
      <c r="BO30" s="159"/>
      <c r="BP30" s="160"/>
      <c r="BQ30" s="161"/>
      <c r="BR30" s="2"/>
      <c r="BS30" s="159"/>
      <c r="BT30" s="160"/>
      <c r="BU30" s="161"/>
      <c r="BV30" s="148"/>
      <c r="BW30" s="159"/>
      <c r="BX30" s="160"/>
      <c r="BY30" s="161"/>
      <c r="BZ30" s="148">
        <v>45</v>
      </c>
      <c r="CA30" s="162" t="s">
        <v>455</v>
      </c>
      <c r="CB30" s="162"/>
      <c r="CC30" s="162"/>
      <c r="CD30" s="23"/>
      <c r="CE30" s="23"/>
      <c r="CF30" s="23"/>
    </row>
    <row r="31" spans="1:84" ht="44.25" customHeight="1" x14ac:dyDescent="0.2">
      <c r="A31" s="168"/>
      <c r="B31" s="148"/>
      <c r="C31" s="162"/>
      <c r="D31" s="162"/>
      <c r="E31" s="162"/>
      <c r="F31" s="1">
        <v>73</v>
      </c>
      <c r="G31" s="162" t="s">
        <v>464</v>
      </c>
      <c r="H31" s="162"/>
      <c r="I31" s="162"/>
      <c r="J31" s="27"/>
      <c r="K31" s="162"/>
      <c r="L31" s="162"/>
      <c r="M31" s="162"/>
      <c r="N31" s="148"/>
      <c r="O31" s="162"/>
      <c r="P31" s="162"/>
      <c r="Q31" s="162"/>
      <c r="R31" s="1"/>
      <c r="S31" s="162"/>
      <c r="T31" s="162"/>
      <c r="U31" s="162"/>
      <c r="V31" s="148">
        <v>48</v>
      </c>
      <c r="W31" s="162" t="s">
        <v>465</v>
      </c>
      <c r="X31" s="162"/>
      <c r="Y31" s="162"/>
      <c r="Z31" s="148"/>
      <c r="AA31" s="162"/>
      <c r="AB31" s="162"/>
      <c r="AC31" s="162"/>
      <c r="AD31" s="1"/>
      <c r="AE31" s="162"/>
      <c r="AF31" s="162"/>
      <c r="AG31" s="162"/>
      <c r="AH31" s="148">
        <v>69</v>
      </c>
      <c r="AI31" s="162" t="s">
        <v>466</v>
      </c>
      <c r="AJ31" s="162"/>
      <c r="AK31" s="162"/>
      <c r="AL31" s="2"/>
      <c r="AM31" s="162"/>
      <c r="AN31" s="162"/>
      <c r="AO31" s="162"/>
      <c r="AP31" s="148"/>
      <c r="AQ31" s="162"/>
      <c r="AR31" s="162"/>
      <c r="AS31" s="162"/>
      <c r="AT31" s="148"/>
      <c r="AU31" s="159"/>
      <c r="AV31" s="160"/>
      <c r="AW31" s="161"/>
      <c r="AX31" s="148"/>
      <c r="AY31" s="159"/>
      <c r="AZ31" s="160"/>
      <c r="BA31" s="161"/>
      <c r="BB31" s="148">
        <v>80</v>
      </c>
      <c r="BC31" s="159" t="s">
        <v>457</v>
      </c>
      <c r="BD31" s="160"/>
      <c r="BE31" s="161"/>
      <c r="BF31" s="148"/>
      <c r="BG31" s="159"/>
      <c r="BH31" s="160"/>
      <c r="BI31" s="161"/>
      <c r="BJ31" s="148">
        <v>37</v>
      </c>
      <c r="BK31" s="163" t="s">
        <v>467</v>
      </c>
      <c r="BL31" s="164"/>
      <c r="BM31" s="165"/>
      <c r="BN31" s="148"/>
      <c r="BO31" s="159"/>
      <c r="BP31" s="160"/>
      <c r="BQ31" s="161"/>
      <c r="BR31" s="1"/>
      <c r="BS31" s="159"/>
      <c r="BT31" s="160"/>
      <c r="BU31" s="161"/>
      <c r="BV31" s="148"/>
      <c r="BW31" s="159"/>
      <c r="BX31" s="160"/>
      <c r="BY31" s="161"/>
      <c r="BZ31" s="148">
        <v>46</v>
      </c>
      <c r="CA31" s="162" t="s">
        <v>468</v>
      </c>
      <c r="CB31" s="162"/>
      <c r="CC31" s="162"/>
      <c r="CD31" s="23"/>
      <c r="CE31" s="23"/>
      <c r="CF31" s="23"/>
    </row>
    <row r="32" spans="1:84" ht="31.5" customHeight="1" x14ac:dyDescent="0.2">
      <c r="A32" s="168"/>
      <c r="B32" s="148"/>
      <c r="C32" s="162"/>
      <c r="D32" s="162"/>
      <c r="E32" s="162"/>
      <c r="F32" s="1"/>
      <c r="G32" s="162"/>
      <c r="H32" s="162"/>
      <c r="I32" s="162"/>
      <c r="J32" s="27"/>
      <c r="K32" s="162"/>
      <c r="L32" s="162"/>
      <c r="M32" s="162"/>
      <c r="N32" s="148"/>
      <c r="O32" s="162"/>
      <c r="P32" s="162"/>
      <c r="Q32" s="162"/>
      <c r="R32" s="1"/>
      <c r="S32" s="162"/>
      <c r="T32" s="162"/>
      <c r="U32" s="162"/>
      <c r="V32" s="148">
        <v>49</v>
      </c>
      <c r="W32" s="162" t="s">
        <v>462</v>
      </c>
      <c r="X32" s="162"/>
      <c r="Y32" s="162"/>
      <c r="Z32" s="148"/>
      <c r="AA32" s="162"/>
      <c r="AB32" s="162"/>
      <c r="AC32" s="162"/>
      <c r="AD32" s="1"/>
      <c r="AE32" s="162"/>
      <c r="AF32" s="162"/>
      <c r="AG32" s="162"/>
      <c r="AH32" s="148">
        <v>74</v>
      </c>
      <c r="AI32" s="162" t="s">
        <v>469</v>
      </c>
      <c r="AJ32" s="162"/>
      <c r="AK32" s="162"/>
      <c r="AL32" s="3"/>
      <c r="AM32" s="162"/>
      <c r="AN32" s="162"/>
      <c r="AO32" s="162"/>
      <c r="AP32" s="148"/>
      <c r="AQ32" s="162"/>
      <c r="AR32" s="162"/>
      <c r="AS32" s="162"/>
      <c r="AT32" s="148"/>
      <c r="AU32" s="159"/>
      <c r="AV32" s="160"/>
      <c r="AW32" s="161"/>
      <c r="AX32" s="148"/>
      <c r="AY32" s="159"/>
      <c r="AZ32" s="160"/>
      <c r="BA32" s="161"/>
      <c r="BB32" s="148"/>
      <c r="BC32" s="159"/>
      <c r="BD32" s="160"/>
      <c r="BE32" s="161"/>
      <c r="BF32" s="148"/>
      <c r="BG32" s="159"/>
      <c r="BH32" s="160"/>
      <c r="BI32" s="161"/>
      <c r="BJ32" s="148">
        <v>40</v>
      </c>
      <c r="BK32" s="163" t="s">
        <v>484</v>
      </c>
      <c r="BL32" s="164"/>
      <c r="BM32" s="165"/>
      <c r="BN32" s="148"/>
      <c r="BO32" s="159"/>
      <c r="BP32" s="160"/>
      <c r="BQ32" s="161"/>
      <c r="BR32" s="2"/>
      <c r="BS32" s="159"/>
      <c r="BT32" s="160"/>
      <c r="BU32" s="161"/>
      <c r="BV32" s="148"/>
      <c r="BW32" s="159"/>
      <c r="BX32" s="160"/>
      <c r="BY32" s="161"/>
      <c r="BZ32" s="148">
        <v>47</v>
      </c>
      <c r="CA32" s="162" t="s">
        <v>470</v>
      </c>
      <c r="CB32" s="162"/>
      <c r="CC32" s="162"/>
      <c r="CD32" s="23"/>
      <c r="CE32" s="23"/>
      <c r="CF32" s="23"/>
    </row>
    <row r="33" spans="1:84" ht="20.100000000000001" customHeight="1" x14ac:dyDescent="0.2">
      <c r="A33" s="168"/>
      <c r="B33" s="148"/>
      <c r="C33" s="162"/>
      <c r="D33" s="162"/>
      <c r="E33" s="162"/>
      <c r="F33" s="1"/>
      <c r="G33" s="162"/>
      <c r="H33" s="162"/>
      <c r="I33" s="162"/>
      <c r="J33" s="27"/>
      <c r="K33" s="162"/>
      <c r="L33" s="162"/>
      <c r="M33" s="162"/>
      <c r="N33" s="148"/>
      <c r="O33" s="162"/>
      <c r="P33" s="162"/>
      <c r="Q33" s="162"/>
      <c r="R33" s="1"/>
      <c r="S33" s="162"/>
      <c r="T33" s="162"/>
      <c r="U33" s="162"/>
      <c r="V33" s="148">
        <v>51</v>
      </c>
      <c r="W33" s="162" t="s">
        <v>471</v>
      </c>
      <c r="X33" s="162"/>
      <c r="Y33" s="162"/>
      <c r="Z33" s="148"/>
      <c r="AA33" s="162"/>
      <c r="AB33" s="162"/>
      <c r="AC33" s="162"/>
      <c r="AD33" s="1"/>
      <c r="AE33" s="162"/>
      <c r="AF33" s="162"/>
      <c r="AG33" s="162"/>
      <c r="AH33" s="148">
        <v>75</v>
      </c>
      <c r="AI33" s="162" t="s">
        <v>472</v>
      </c>
      <c r="AJ33" s="162"/>
      <c r="AK33" s="162"/>
      <c r="AL33" s="2"/>
      <c r="AM33" s="162"/>
      <c r="AN33" s="162"/>
      <c r="AO33" s="162"/>
      <c r="AP33" s="148"/>
      <c r="AQ33" s="162"/>
      <c r="AR33" s="162"/>
      <c r="AS33" s="162"/>
      <c r="AT33" s="148"/>
      <c r="AU33" s="159"/>
      <c r="AV33" s="160"/>
      <c r="AW33" s="161"/>
      <c r="AX33" s="148"/>
      <c r="AY33" s="159"/>
      <c r="AZ33" s="160"/>
      <c r="BA33" s="161"/>
      <c r="BB33" s="148"/>
      <c r="BC33" s="159"/>
      <c r="BD33" s="160"/>
      <c r="BE33" s="161"/>
      <c r="BF33" s="148"/>
      <c r="BG33" s="159"/>
      <c r="BH33" s="160"/>
      <c r="BI33" s="161"/>
      <c r="BJ33" s="148">
        <v>42</v>
      </c>
      <c r="BK33" s="159" t="s">
        <v>473</v>
      </c>
      <c r="BL33" s="160"/>
      <c r="BM33" s="161"/>
      <c r="BN33" s="148"/>
      <c r="BO33" s="159"/>
      <c r="BP33" s="160"/>
      <c r="BQ33" s="161"/>
      <c r="BR33" s="1"/>
      <c r="BS33" s="159"/>
      <c r="BT33" s="160"/>
      <c r="BU33" s="161"/>
      <c r="BV33" s="148"/>
      <c r="BW33" s="159"/>
      <c r="BX33" s="160"/>
      <c r="BY33" s="161"/>
      <c r="BZ33" s="148">
        <v>48</v>
      </c>
      <c r="CA33" s="162" t="s">
        <v>474</v>
      </c>
      <c r="CB33" s="162"/>
      <c r="CC33" s="162"/>
      <c r="CD33" s="23"/>
      <c r="CE33" s="23"/>
      <c r="CF33" s="23"/>
    </row>
    <row r="34" spans="1:84" ht="20.100000000000001" customHeight="1" x14ac:dyDescent="0.2">
      <c r="A34" s="168"/>
      <c r="B34" s="148"/>
      <c r="C34" s="162"/>
      <c r="D34" s="162"/>
      <c r="E34" s="162"/>
      <c r="F34" s="1"/>
      <c r="G34" s="162"/>
      <c r="H34" s="162"/>
      <c r="I34" s="162"/>
      <c r="J34" s="1"/>
      <c r="K34" s="162"/>
      <c r="L34" s="162"/>
      <c r="M34" s="162"/>
      <c r="N34" s="148"/>
      <c r="O34" s="162"/>
      <c r="P34" s="162"/>
      <c r="Q34" s="162"/>
      <c r="R34" s="1"/>
      <c r="S34" s="162"/>
      <c r="T34" s="162"/>
      <c r="U34" s="162"/>
      <c r="V34" s="148">
        <v>58</v>
      </c>
      <c r="W34" s="162" t="s">
        <v>475</v>
      </c>
      <c r="X34" s="162"/>
      <c r="Y34" s="162"/>
      <c r="Z34" s="148"/>
      <c r="AA34" s="162"/>
      <c r="AB34" s="162"/>
      <c r="AC34" s="162"/>
      <c r="AD34" s="1"/>
      <c r="AE34" s="162"/>
      <c r="AF34" s="162"/>
      <c r="AG34" s="162"/>
      <c r="AH34" s="148"/>
      <c r="AI34" s="162"/>
      <c r="AJ34" s="162"/>
      <c r="AK34" s="162"/>
      <c r="AL34" s="1"/>
      <c r="AM34" s="162"/>
      <c r="AN34" s="162"/>
      <c r="AO34" s="162"/>
      <c r="AP34" s="148"/>
      <c r="AQ34" s="162"/>
      <c r="AR34" s="162"/>
      <c r="AS34" s="162"/>
      <c r="AT34" s="148"/>
      <c r="AU34" s="159"/>
      <c r="AV34" s="160"/>
      <c r="AW34" s="161"/>
      <c r="AX34" s="148"/>
      <c r="AY34" s="159"/>
      <c r="AZ34" s="160"/>
      <c r="BA34" s="161"/>
      <c r="BB34" s="148"/>
      <c r="BC34" s="159"/>
      <c r="BD34" s="160"/>
      <c r="BE34" s="161"/>
      <c r="BF34" s="148"/>
      <c r="BG34" s="159"/>
      <c r="BH34" s="160"/>
      <c r="BI34" s="161"/>
      <c r="BJ34" s="148">
        <v>47</v>
      </c>
      <c r="BK34" s="159" t="s">
        <v>476</v>
      </c>
      <c r="BL34" s="160"/>
      <c r="BM34" s="161"/>
      <c r="BN34" s="148"/>
      <c r="BO34" s="159"/>
      <c r="BP34" s="160"/>
      <c r="BQ34" s="161"/>
      <c r="BR34" s="1"/>
      <c r="BS34" s="159"/>
      <c r="BT34" s="160"/>
      <c r="BU34" s="161"/>
      <c r="BV34" s="148"/>
      <c r="BW34" s="159"/>
      <c r="BX34" s="160"/>
      <c r="BY34" s="161"/>
      <c r="BZ34" s="148">
        <v>49</v>
      </c>
      <c r="CA34" s="162" t="s">
        <v>455</v>
      </c>
      <c r="CB34" s="162"/>
      <c r="CC34" s="162"/>
      <c r="CD34" s="23"/>
      <c r="CE34" s="23"/>
      <c r="CF34" s="23"/>
    </row>
    <row r="35" spans="1:84" ht="20.100000000000001" customHeight="1" x14ac:dyDescent="0.2">
      <c r="A35" s="168"/>
      <c r="B35" s="148"/>
      <c r="C35" s="162"/>
      <c r="D35" s="162"/>
      <c r="E35" s="162"/>
      <c r="F35" s="1"/>
      <c r="G35" s="162"/>
      <c r="H35" s="162"/>
      <c r="I35" s="162"/>
      <c r="J35" s="1"/>
      <c r="K35" s="162"/>
      <c r="L35" s="162"/>
      <c r="M35" s="162"/>
      <c r="N35" s="148"/>
      <c r="O35" s="162"/>
      <c r="P35" s="162"/>
      <c r="Q35" s="162"/>
      <c r="R35" s="1"/>
      <c r="S35" s="162"/>
      <c r="T35" s="162"/>
      <c r="U35" s="162"/>
      <c r="V35" s="148">
        <v>66</v>
      </c>
      <c r="W35" s="162" t="s">
        <v>85</v>
      </c>
      <c r="X35" s="162"/>
      <c r="Y35" s="162"/>
      <c r="Z35" s="148"/>
      <c r="AA35" s="162"/>
      <c r="AB35" s="162"/>
      <c r="AC35" s="162"/>
      <c r="AD35" s="1"/>
      <c r="AE35" s="162"/>
      <c r="AF35" s="162"/>
      <c r="AG35" s="162"/>
      <c r="AH35" s="148"/>
      <c r="AI35" s="162"/>
      <c r="AJ35" s="162"/>
      <c r="AK35" s="162"/>
      <c r="AL35" s="1"/>
      <c r="AM35" s="162"/>
      <c r="AN35" s="162"/>
      <c r="AO35" s="162"/>
      <c r="AP35" s="148"/>
      <c r="AQ35" s="162"/>
      <c r="AR35" s="162"/>
      <c r="AS35" s="162"/>
      <c r="AT35" s="148"/>
      <c r="AU35" s="159"/>
      <c r="AV35" s="160"/>
      <c r="AW35" s="161"/>
      <c r="AX35" s="148"/>
      <c r="AY35" s="159"/>
      <c r="AZ35" s="160"/>
      <c r="BA35" s="161"/>
      <c r="BB35" s="148"/>
      <c r="BC35" s="159"/>
      <c r="BD35" s="160"/>
      <c r="BE35" s="161"/>
      <c r="BF35" s="148"/>
      <c r="BG35" s="159"/>
      <c r="BH35" s="160"/>
      <c r="BI35" s="161"/>
      <c r="BJ35" s="148">
        <v>48</v>
      </c>
      <c r="BK35" s="159" t="s">
        <v>477</v>
      </c>
      <c r="BL35" s="160"/>
      <c r="BM35" s="161"/>
      <c r="BN35" s="148"/>
      <c r="BO35" s="159"/>
      <c r="BP35" s="160"/>
      <c r="BQ35" s="161"/>
      <c r="BR35" s="1"/>
      <c r="BS35" s="159"/>
      <c r="BT35" s="160"/>
      <c r="BU35" s="161"/>
      <c r="BV35" s="148"/>
      <c r="BW35" s="159"/>
      <c r="BX35" s="160"/>
      <c r="BY35" s="161"/>
      <c r="BZ35" s="148">
        <v>50</v>
      </c>
      <c r="CA35" s="162" t="s">
        <v>478</v>
      </c>
      <c r="CB35" s="162"/>
      <c r="CC35" s="162"/>
      <c r="CD35" s="23"/>
      <c r="CE35" s="23"/>
      <c r="CF35" s="23"/>
    </row>
    <row r="36" spans="1:84" ht="20.100000000000001" customHeight="1" x14ac:dyDescent="0.2">
      <c r="A36" s="168"/>
      <c r="B36" s="148"/>
      <c r="C36" s="162"/>
      <c r="D36" s="162"/>
      <c r="E36" s="162"/>
      <c r="F36" s="1"/>
      <c r="G36" s="162"/>
      <c r="H36" s="162"/>
      <c r="I36" s="162"/>
      <c r="J36" s="1"/>
      <c r="K36" s="162"/>
      <c r="L36" s="162"/>
      <c r="M36" s="162"/>
      <c r="N36" s="148"/>
      <c r="O36" s="162"/>
      <c r="P36" s="162"/>
      <c r="Q36" s="162"/>
      <c r="R36" s="1"/>
      <c r="S36" s="162"/>
      <c r="T36" s="162"/>
      <c r="U36" s="162"/>
      <c r="V36" s="148">
        <v>67</v>
      </c>
      <c r="W36" s="162" t="s">
        <v>479</v>
      </c>
      <c r="X36" s="162"/>
      <c r="Y36" s="162"/>
      <c r="Z36" s="148"/>
      <c r="AA36" s="162"/>
      <c r="AB36" s="162"/>
      <c r="AC36" s="162"/>
      <c r="AD36" s="1"/>
      <c r="AE36" s="162"/>
      <c r="AF36" s="162"/>
      <c r="AG36" s="162"/>
      <c r="AH36" s="148"/>
      <c r="AI36" s="162"/>
      <c r="AJ36" s="162"/>
      <c r="AK36" s="162"/>
      <c r="AL36" s="1"/>
      <c r="AM36" s="162"/>
      <c r="AN36" s="162"/>
      <c r="AO36" s="162"/>
      <c r="AP36" s="148"/>
      <c r="AQ36" s="162"/>
      <c r="AR36" s="162"/>
      <c r="AS36" s="162"/>
      <c r="AT36" s="148"/>
      <c r="AU36" s="159"/>
      <c r="AV36" s="160"/>
      <c r="AW36" s="161"/>
      <c r="AX36" s="148"/>
      <c r="AY36" s="159"/>
      <c r="AZ36" s="160"/>
      <c r="BA36" s="161"/>
      <c r="BB36" s="148"/>
      <c r="BC36" s="159"/>
      <c r="BD36" s="160"/>
      <c r="BE36" s="161"/>
      <c r="BF36" s="148"/>
      <c r="BG36" s="159"/>
      <c r="BH36" s="160"/>
      <c r="BI36" s="161"/>
      <c r="BJ36" s="148">
        <v>49</v>
      </c>
      <c r="BK36" s="163" t="s">
        <v>480</v>
      </c>
      <c r="BL36" s="164"/>
      <c r="BM36" s="165"/>
      <c r="BN36" s="148"/>
      <c r="BO36" s="159"/>
      <c r="BP36" s="160"/>
      <c r="BQ36" s="161"/>
      <c r="BR36" s="148"/>
      <c r="BS36" s="159"/>
      <c r="BT36" s="160"/>
      <c r="BU36" s="161"/>
      <c r="BV36" s="148"/>
      <c r="BW36" s="159"/>
      <c r="BX36" s="160"/>
      <c r="BY36" s="161"/>
      <c r="BZ36" s="148">
        <v>51</v>
      </c>
      <c r="CA36" s="162" t="s">
        <v>471</v>
      </c>
      <c r="CB36" s="162"/>
      <c r="CC36" s="162"/>
      <c r="CD36" s="23"/>
      <c r="CE36" s="23"/>
      <c r="CF36" s="23"/>
    </row>
    <row r="37" spans="1:84" ht="35.25" customHeight="1" x14ac:dyDescent="0.2">
      <c r="A37" s="168"/>
      <c r="B37" s="148"/>
      <c r="C37" s="162"/>
      <c r="D37" s="162"/>
      <c r="E37" s="162"/>
      <c r="F37" s="1"/>
      <c r="G37" s="162"/>
      <c r="H37" s="162"/>
      <c r="I37" s="162"/>
      <c r="J37" s="1"/>
      <c r="K37" s="162"/>
      <c r="L37" s="162"/>
      <c r="M37" s="162"/>
      <c r="N37" s="148"/>
      <c r="O37" s="162"/>
      <c r="P37" s="162"/>
      <c r="Q37" s="162"/>
      <c r="R37" s="1"/>
      <c r="S37" s="162"/>
      <c r="T37" s="162"/>
      <c r="U37" s="162"/>
      <c r="V37" s="148">
        <v>71</v>
      </c>
      <c r="W37" s="162" t="s">
        <v>476</v>
      </c>
      <c r="X37" s="162"/>
      <c r="Y37" s="162"/>
      <c r="Z37" s="148"/>
      <c r="AA37" s="162"/>
      <c r="AB37" s="162"/>
      <c r="AC37" s="162"/>
      <c r="AD37" s="1"/>
      <c r="AE37" s="162"/>
      <c r="AF37" s="162"/>
      <c r="AG37" s="162"/>
      <c r="AH37" s="148"/>
      <c r="AI37" s="162"/>
      <c r="AJ37" s="162"/>
      <c r="AK37" s="162"/>
      <c r="AL37" s="1"/>
      <c r="AM37" s="162"/>
      <c r="AN37" s="162"/>
      <c r="AO37" s="162"/>
      <c r="AP37" s="148"/>
      <c r="AQ37" s="162"/>
      <c r="AR37" s="162"/>
      <c r="AS37" s="162"/>
      <c r="AT37" s="148"/>
      <c r="AU37" s="159"/>
      <c r="AV37" s="160"/>
      <c r="AW37" s="161"/>
      <c r="AX37" s="148"/>
      <c r="AY37" s="159"/>
      <c r="AZ37" s="160"/>
      <c r="BA37" s="161"/>
      <c r="BB37" s="148"/>
      <c r="BC37" s="159"/>
      <c r="BD37" s="160"/>
      <c r="BE37" s="161"/>
      <c r="BF37" s="148"/>
      <c r="BG37" s="159"/>
      <c r="BH37" s="160"/>
      <c r="BI37" s="161"/>
      <c r="BJ37" s="148">
        <v>51</v>
      </c>
      <c r="BK37" s="163" t="s">
        <v>481</v>
      </c>
      <c r="BL37" s="164"/>
      <c r="BM37" s="165"/>
      <c r="BN37" s="148"/>
      <c r="BO37" s="159"/>
      <c r="BP37" s="160"/>
      <c r="BQ37" s="161"/>
      <c r="BR37" s="148"/>
      <c r="BS37" s="159"/>
      <c r="BT37" s="160"/>
      <c r="BU37" s="161"/>
      <c r="BV37" s="148"/>
      <c r="BW37" s="159"/>
      <c r="BX37" s="160"/>
      <c r="BY37" s="161"/>
      <c r="BZ37" s="148">
        <v>58</v>
      </c>
      <c r="CA37" s="162" t="s">
        <v>470</v>
      </c>
      <c r="CB37" s="162"/>
      <c r="CC37" s="162"/>
      <c r="CD37" s="23"/>
      <c r="CE37" s="23"/>
      <c r="CF37" s="23"/>
    </row>
    <row r="38" spans="1:84" ht="20.100000000000001" customHeight="1" x14ac:dyDescent="0.2">
      <c r="A38" s="168"/>
      <c r="B38" s="148"/>
      <c r="C38" s="162"/>
      <c r="D38" s="162"/>
      <c r="E38" s="162"/>
      <c r="F38" s="1"/>
      <c r="G38" s="162"/>
      <c r="H38" s="162"/>
      <c r="I38" s="162"/>
      <c r="J38" s="1"/>
      <c r="K38" s="162"/>
      <c r="L38" s="162"/>
      <c r="M38" s="162"/>
      <c r="N38" s="148"/>
      <c r="O38" s="162"/>
      <c r="P38" s="162"/>
      <c r="Q38" s="162"/>
      <c r="R38" s="1"/>
      <c r="S38" s="162"/>
      <c r="T38" s="162"/>
      <c r="U38" s="162"/>
      <c r="V38" s="148">
        <v>72</v>
      </c>
      <c r="W38" s="162" t="s">
        <v>482</v>
      </c>
      <c r="X38" s="162"/>
      <c r="Y38" s="162"/>
      <c r="Z38" s="148"/>
      <c r="AA38" s="162"/>
      <c r="AB38" s="162"/>
      <c r="AC38" s="162"/>
      <c r="AD38" s="1"/>
      <c r="AE38" s="162"/>
      <c r="AF38" s="162"/>
      <c r="AG38" s="162"/>
      <c r="AH38" s="148"/>
      <c r="AI38" s="162"/>
      <c r="AJ38" s="162"/>
      <c r="AK38" s="162"/>
      <c r="AL38" s="1"/>
      <c r="AM38" s="162"/>
      <c r="AN38" s="162"/>
      <c r="AO38" s="162"/>
      <c r="AP38" s="148"/>
      <c r="AQ38" s="162"/>
      <c r="AR38" s="162"/>
      <c r="AS38" s="162"/>
      <c r="AT38" s="148"/>
      <c r="AU38" s="159"/>
      <c r="AV38" s="160"/>
      <c r="AW38" s="161"/>
      <c r="AX38" s="148"/>
      <c r="AY38" s="159"/>
      <c r="AZ38" s="160"/>
      <c r="BA38" s="161"/>
      <c r="BB38" s="148"/>
      <c r="BC38" s="159"/>
      <c r="BD38" s="160"/>
      <c r="BE38" s="161"/>
      <c r="BF38" s="148"/>
      <c r="BG38" s="159"/>
      <c r="BH38" s="160"/>
      <c r="BI38" s="161"/>
      <c r="BJ38" s="148">
        <v>58</v>
      </c>
      <c r="BK38" s="163" t="s">
        <v>483</v>
      </c>
      <c r="BL38" s="164"/>
      <c r="BM38" s="165"/>
      <c r="BN38" s="148"/>
      <c r="BO38" s="159"/>
      <c r="BP38" s="160"/>
      <c r="BQ38" s="161"/>
      <c r="BR38" s="148"/>
      <c r="BS38" s="159"/>
      <c r="BT38" s="160"/>
      <c r="BU38" s="161"/>
      <c r="BV38" s="148"/>
      <c r="BW38" s="159"/>
      <c r="BX38" s="160"/>
      <c r="BY38" s="161"/>
      <c r="BZ38" s="148">
        <v>65</v>
      </c>
      <c r="CA38" s="162" t="s">
        <v>455</v>
      </c>
      <c r="CB38" s="162"/>
      <c r="CC38" s="162"/>
      <c r="CD38" s="23"/>
      <c r="CE38" s="23"/>
      <c r="CF38" s="23"/>
    </row>
    <row r="39" spans="1:84" ht="46.5" customHeight="1" x14ac:dyDescent="0.2">
      <c r="A39" s="168"/>
      <c r="B39" s="148"/>
      <c r="C39" s="162"/>
      <c r="D39" s="162"/>
      <c r="E39" s="162"/>
      <c r="F39" s="1"/>
      <c r="G39" s="162"/>
      <c r="H39" s="162"/>
      <c r="I39" s="162"/>
      <c r="J39" s="1"/>
      <c r="K39" s="162"/>
      <c r="L39" s="162"/>
      <c r="M39" s="162"/>
      <c r="N39" s="148"/>
      <c r="O39" s="162"/>
      <c r="P39" s="162"/>
      <c r="Q39" s="162"/>
      <c r="R39" s="1"/>
      <c r="S39" s="162"/>
      <c r="T39" s="162"/>
      <c r="U39" s="162"/>
      <c r="V39" s="148">
        <v>73</v>
      </c>
      <c r="W39" s="162" t="s">
        <v>445</v>
      </c>
      <c r="X39" s="162"/>
      <c r="Y39" s="162"/>
      <c r="Z39" s="148"/>
      <c r="AA39" s="162"/>
      <c r="AB39" s="162"/>
      <c r="AC39" s="162"/>
      <c r="AD39" s="1"/>
      <c r="AE39" s="162"/>
      <c r="AF39" s="162"/>
      <c r="AG39" s="162"/>
      <c r="AH39" s="148"/>
      <c r="AI39" s="162"/>
      <c r="AJ39" s="162"/>
      <c r="AK39" s="162"/>
      <c r="AL39" s="1"/>
      <c r="AM39" s="162"/>
      <c r="AN39" s="162"/>
      <c r="AO39" s="162"/>
      <c r="AP39" s="148"/>
      <c r="AQ39" s="162"/>
      <c r="AR39" s="162"/>
      <c r="AS39" s="162"/>
      <c r="AT39" s="148"/>
      <c r="AU39" s="159"/>
      <c r="AV39" s="160"/>
      <c r="AW39" s="161"/>
      <c r="AX39" s="148"/>
      <c r="AY39" s="159"/>
      <c r="AZ39" s="160"/>
      <c r="BA39" s="161"/>
      <c r="BB39" s="148"/>
      <c r="BC39" s="159"/>
      <c r="BD39" s="160"/>
      <c r="BE39" s="161"/>
      <c r="BF39" s="148"/>
      <c r="BG39" s="159"/>
      <c r="BH39" s="160"/>
      <c r="BI39" s="161"/>
      <c r="BJ39" s="148">
        <v>60</v>
      </c>
      <c r="BK39" s="163" t="s">
        <v>484</v>
      </c>
      <c r="BL39" s="164"/>
      <c r="BM39" s="165"/>
      <c r="BN39" s="148"/>
      <c r="BO39" s="159"/>
      <c r="BP39" s="160"/>
      <c r="BQ39" s="161"/>
      <c r="BR39" s="148"/>
      <c r="BS39" s="159"/>
      <c r="BT39" s="160"/>
      <c r="BU39" s="161"/>
      <c r="BV39" s="148"/>
      <c r="BW39" s="159"/>
      <c r="BX39" s="160"/>
      <c r="BY39" s="161"/>
      <c r="BZ39" s="148">
        <v>66</v>
      </c>
      <c r="CA39" s="162" t="s">
        <v>485</v>
      </c>
      <c r="CB39" s="162"/>
      <c r="CC39" s="162"/>
      <c r="CD39" s="23"/>
      <c r="CE39" s="23"/>
      <c r="CF39" s="23"/>
    </row>
    <row r="40" spans="1:84" ht="32.25" customHeight="1" x14ac:dyDescent="0.2">
      <c r="A40" s="168"/>
      <c r="B40" s="148"/>
      <c r="C40" s="162"/>
      <c r="D40" s="162"/>
      <c r="E40" s="162"/>
      <c r="F40" s="1"/>
      <c r="G40" s="162"/>
      <c r="H40" s="162"/>
      <c r="I40" s="162"/>
      <c r="J40" s="1"/>
      <c r="K40" s="162"/>
      <c r="L40" s="162"/>
      <c r="M40" s="162"/>
      <c r="N40" s="148"/>
      <c r="O40" s="162"/>
      <c r="P40" s="162"/>
      <c r="Q40" s="162"/>
      <c r="R40" s="1"/>
      <c r="S40" s="162"/>
      <c r="T40" s="162"/>
      <c r="U40" s="162"/>
      <c r="V40" s="148"/>
      <c r="W40" s="162"/>
      <c r="X40" s="162"/>
      <c r="Y40" s="162"/>
      <c r="Z40" s="148"/>
      <c r="AA40" s="162"/>
      <c r="AB40" s="162"/>
      <c r="AC40" s="162"/>
      <c r="AD40" s="1"/>
      <c r="AE40" s="162"/>
      <c r="AF40" s="162"/>
      <c r="AG40" s="162"/>
      <c r="AH40" s="148"/>
      <c r="AI40" s="162"/>
      <c r="AJ40" s="162"/>
      <c r="AK40" s="162"/>
      <c r="AL40" s="1"/>
      <c r="AM40" s="162"/>
      <c r="AN40" s="162"/>
      <c r="AO40" s="162"/>
      <c r="AP40" s="148"/>
      <c r="AQ40" s="162"/>
      <c r="AR40" s="162"/>
      <c r="AS40" s="162"/>
      <c r="AT40" s="148"/>
      <c r="AU40" s="159"/>
      <c r="AV40" s="160"/>
      <c r="AW40" s="161"/>
      <c r="AX40" s="148"/>
      <c r="AY40" s="159"/>
      <c r="AZ40" s="160"/>
      <c r="BA40" s="161"/>
      <c r="BB40" s="148"/>
      <c r="BC40" s="159"/>
      <c r="BD40" s="160"/>
      <c r="BE40" s="161"/>
      <c r="BF40" s="148"/>
      <c r="BG40" s="159"/>
      <c r="BH40" s="160"/>
      <c r="BI40" s="161"/>
      <c r="BJ40" s="148">
        <v>61</v>
      </c>
      <c r="BK40" s="163" t="s">
        <v>484</v>
      </c>
      <c r="BL40" s="164"/>
      <c r="BM40" s="165"/>
      <c r="BN40" s="148"/>
      <c r="BO40" s="159"/>
      <c r="BP40" s="160"/>
      <c r="BQ40" s="161"/>
      <c r="BR40" s="148"/>
      <c r="BS40" s="159"/>
      <c r="BT40" s="160"/>
      <c r="BU40" s="161"/>
      <c r="BV40" s="148"/>
      <c r="BW40" s="159"/>
      <c r="BX40" s="160"/>
      <c r="BY40" s="161"/>
      <c r="BZ40" s="148">
        <v>67</v>
      </c>
      <c r="CA40" s="162" t="s">
        <v>486</v>
      </c>
      <c r="CB40" s="162"/>
      <c r="CC40" s="162"/>
      <c r="CD40" s="23"/>
      <c r="CE40" s="23"/>
      <c r="CF40" s="23"/>
    </row>
    <row r="41" spans="1:84" ht="54" customHeight="1" x14ac:dyDescent="0.2">
      <c r="A41" s="168"/>
      <c r="B41" s="148"/>
      <c r="C41" s="162"/>
      <c r="D41" s="162"/>
      <c r="E41" s="162"/>
      <c r="F41" s="1"/>
      <c r="G41" s="162"/>
      <c r="H41" s="162"/>
      <c r="I41" s="162"/>
      <c r="J41" s="1"/>
      <c r="K41" s="162"/>
      <c r="L41" s="162"/>
      <c r="M41" s="162"/>
      <c r="N41" s="148"/>
      <c r="O41" s="162"/>
      <c r="P41" s="162"/>
      <c r="Q41" s="162"/>
      <c r="R41" s="1"/>
      <c r="S41" s="162"/>
      <c r="T41" s="162"/>
      <c r="U41" s="162"/>
      <c r="V41" s="148"/>
      <c r="W41" s="162"/>
      <c r="X41" s="162"/>
      <c r="Y41" s="162"/>
      <c r="Z41" s="148"/>
      <c r="AA41" s="162"/>
      <c r="AB41" s="162"/>
      <c r="AC41" s="162"/>
      <c r="AD41" s="1"/>
      <c r="AE41" s="162"/>
      <c r="AF41" s="162"/>
      <c r="AG41" s="162"/>
      <c r="AH41" s="148"/>
      <c r="AI41" s="162"/>
      <c r="AJ41" s="162"/>
      <c r="AK41" s="162"/>
      <c r="AL41" s="2"/>
      <c r="AM41" s="162"/>
      <c r="AN41" s="162"/>
      <c r="AO41" s="162"/>
      <c r="AP41" s="148"/>
      <c r="AQ41" s="162"/>
      <c r="AR41" s="162"/>
      <c r="AS41" s="162"/>
      <c r="AT41" s="148"/>
      <c r="AU41" s="159"/>
      <c r="AV41" s="160"/>
      <c r="AW41" s="161"/>
      <c r="AX41" s="148"/>
      <c r="AY41" s="159"/>
      <c r="AZ41" s="160"/>
      <c r="BA41" s="161"/>
      <c r="BB41" s="148"/>
      <c r="BC41" s="159"/>
      <c r="BD41" s="160"/>
      <c r="BE41" s="161"/>
      <c r="BF41" s="148"/>
      <c r="BG41" s="159"/>
      <c r="BH41" s="160"/>
      <c r="BI41" s="161"/>
      <c r="BJ41" s="148">
        <v>62</v>
      </c>
      <c r="BK41" s="163" t="s">
        <v>487</v>
      </c>
      <c r="BL41" s="160"/>
      <c r="BM41" s="161"/>
      <c r="BN41" s="148"/>
      <c r="BO41" s="159"/>
      <c r="BP41" s="160"/>
      <c r="BQ41" s="161"/>
      <c r="BR41" s="148"/>
      <c r="BS41" s="159"/>
      <c r="BT41" s="160"/>
      <c r="BU41" s="161"/>
      <c r="BV41" s="148"/>
      <c r="BW41" s="159"/>
      <c r="BX41" s="160"/>
      <c r="BY41" s="161"/>
      <c r="BZ41" s="148">
        <v>69</v>
      </c>
      <c r="CA41" s="162" t="s">
        <v>470</v>
      </c>
      <c r="CB41" s="162"/>
      <c r="CC41" s="162"/>
      <c r="CD41" s="23"/>
      <c r="CE41" s="23"/>
      <c r="CF41" s="23"/>
    </row>
    <row r="42" spans="1:84" ht="44.25" customHeight="1" x14ac:dyDescent="0.2">
      <c r="A42" s="168"/>
      <c r="B42" s="148"/>
      <c r="C42" s="162"/>
      <c r="D42" s="162"/>
      <c r="E42" s="162"/>
      <c r="F42" s="1"/>
      <c r="G42" s="162"/>
      <c r="H42" s="162"/>
      <c r="I42" s="162"/>
      <c r="J42" s="1"/>
      <c r="K42" s="162"/>
      <c r="L42" s="162"/>
      <c r="M42" s="162"/>
      <c r="N42" s="148"/>
      <c r="O42" s="162"/>
      <c r="P42" s="162"/>
      <c r="Q42" s="162"/>
      <c r="R42" s="1"/>
      <c r="S42" s="162"/>
      <c r="T42" s="162"/>
      <c r="U42" s="162"/>
      <c r="V42" s="148"/>
      <c r="W42" s="162"/>
      <c r="X42" s="162"/>
      <c r="Y42" s="162"/>
      <c r="Z42" s="148"/>
      <c r="AA42" s="162"/>
      <c r="AB42" s="162"/>
      <c r="AC42" s="162"/>
      <c r="AD42" s="1"/>
      <c r="AE42" s="162"/>
      <c r="AF42" s="162"/>
      <c r="AG42" s="162"/>
      <c r="AH42" s="148"/>
      <c r="AI42" s="162"/>
      <c r="AJ42" s="162"/>
      <c r="AK42" s="162"/>
      <c r="AL42" s="1"/>
      <c r="AM42" s="162"/>
      <c r="AN42" s="162"/>
      <c r="AO42" s="162"/>
      <c r="AP42" s="148"/>
      <c r="AQ42" s="162"/>
      <c r="AR42" s="162"/>
      <c r="AS42" s="162"/>
      <c r="AT42" s="148"/>
      <c r="AU42" s="159"/>
      <c r="AV42" s="160"/>
      <c r="AW42" s="161"/>
      <c r="AX42" s="148"/>
      <c r="AY42" s="159"/>
      <c r="AZ42" s="160"/>
      <c r="BA42" s="161"/>
      <c r="BB42" s="148"/>
      <c r="BC42" s="159"/>
      <c r="BD42" s="160"/>
      <c r="BE42" s="161"/>
      <c r="BF42" s="148"/>
      <c r="BG42" s="159"/>
      <c r="BH42" s="160"/>
      <c r="BI42" s="161"/>
      <c r="BJ42" s="148">
        <v>63</v>
      </c>
      <c r="BK42" s="163" t="s">
        <v>484</v>
      </c>
      <c r="BL42" s="164"/>
      <c r="BM42" s="165"/>
      <c r="BN42" s="148"/>
      <c r="BO42" s="159"/>
      <c r="BP42" s="160"/>
      <c r="BQ42" s="161"/>
      <c r="BR42" s="148"/>
      <c r="BS42" s="159"/>
      <c r="BT42" s="160"/>
      <c r="BU42" s="161"/>
      <c r="BV42" s="148"/>
      <c r="BW42" s="159"/>
      <c r="BX42" s="160"/>
      <c r="BY42" s="161"/>
      <c r="BZ42" s="148">
        <v>70</v>
      </c>
      <c r="CA42" s="162" t="s">
        <v>455</v>
      </c>
      <c r="CB42" s="162"/>
      <c r="CC42" s="162"/>
      <c r="CD42" s="23"/>
      <c r="CE42" s="23"/>
      <c r="CF42" s="23"/>
    </row>
    <row r="43" spans="1:84" ht="60" customHeight="1" x14ac:dyDescent="0.2">
      <c r="A43" s="168"/>
      <c r="B43" s="148"/>
      <c r="C43" s="162"/>
      <c r="D43" s="162"/>
      <c r="E43" s="162"/>
      <c r="F43" s="1"/>
      <c r="G43" s="162"/>
      <c r="H43" s="162"/>
      <c r="I43" s="162"/>
      <c r="J43" s="1"/>
      <c r="K43" s="162"/>
      <c r="L43" s="162"/>
      <c r="M43" s="162"/>
      <c r="N43" s="148"/>
      <c r="O43" s="162"/>
      <c r="P43" s="162"/>
      <c r="Q43" s="162"/>
      <c r="R43" s="1"/>
      <c r="S43" s="162"/>
      <c r="T43" s="162"/>
      <c r="U43" s="162"/>
      <c r="V43" s="148"/>
      <c r="W43" s="162"/>
      <c r="X43" s="162"/>
      <c r="Y43" s="162"/>
      <c r="Z43" s="148"/>
      <c r="AA43" s="162"/>
      <c r="AB43" s="162"/>
      <c r="AC43" s="162"/>
      <c r="AD43" s="1"/>
      <c r="AE43" s="162"/>
      <c r="AF43" s="162"/>
      <c r="AG43" s="162"/>
      <c r="AH43" s="148"/>
      <c r="AI43" s="162"/>
      <c r="AJ43" s="162"/>
      <c r="AK43" s="162"/>
      <c r="AL43" s="2"/>
      <c r="AM43" s="162"/>
      <c r="AN43" s="162"/>
      <c r="AO43" s="162"/>
      <c r="AP43" s="148"/>
      <c r="AQ43" s="162"/>
      <c r="AR43" s="162"/>
      <c r="AS43" s="162"/>
      <c r="AT43" s="148"/>
      <c r="AU43" s="159"/>
      <c r="AV43" s="160"/>
      <c r="AW43" s="161"/>
      <c r="AX43" s="148"/>
      <c r="AY43" s="159"/>
      <c r="AZ43" s="160"/>
      <c r="BA43" s="161"/>
      <c r="BB43" s="148"/>
      <c r="BC43" s="159"/>
      <c r="BD43" s="160"/>
      <c r="BE43" s="161"/>
      <c r="BF43" s="148"/>
      <c r="BG43" s="159"/>
      <c r="BH43" s="160"/>
      <c r="BI43" s="161"/>
      <c r="BJ43" s="148">
        <v>64</v>
      </c>
      <c r="BK43" s="163" t="s">
        <v>488</v>
      </c>
      <c r="BL43" s="160"/>
      <c r="BM43" s="161"/>
      <c r="BN43" s="148"/>
      <c r="BO43" s="159"/>
      <c r="BP43" s="160"/>
      <c r="BQ43" s="161"/>
      <c r="BR43" s="148"/>
      <c r="BS43" s="159"/>
      <c r="BT43" s="160"/>
      <c r="BU43" s="161"/>
      <c r="BV43" s="148"/>
      <c r="BW43" s="159"/>
      <c r="BX43" s="160"/>
      <c r="BY43" s="161"/>
      <c r="BZ43" s="148">
        <v>71</v>
      </c>
      <c r="CA43" s="162" t="s">
        <v>489</v>
      </c>
      <c r="CB43" s="162"/>
      <c r="CC43" s="162"/>
      <c r="CD43" s="23"/>
      <c r="CE43" s="23"/>
      <c r="CF43" s="23"/>
    </row>
    <row r="44" spans="1:84" ht="20.100000000000001" customHeight="1" x14ac:dyDescent="0.2">
      <c r="A44" s="168"/>
      <c r="B44" s="148"/>
      <c r="C44" s="162"/>
      <c r="D44" s="162"/>
      <c r="E44" s="162"/>
      <c r="F44" s="1"/>
      <c r="G44" s="162"/>
      <c r="H44" s="162"/>
      <c r="I44" s="162"/>
      <c r="J44" s="1"/>
      <c r="K44" s="162"/>
      <c r="L44" s="162"/>
      <c r="M44" s="162"/>
      <c r="N44" s="148"/>
      <c r="O44" s="162"/>
      <c r="P44" s="162"/>
      <c r="Q44" s="162"/>
      <c r="R44" s="1"/>
      <c r="S44" s="162"/>
      <c r="T44" s="162"/>
      <c r="U44" s="162"/>
      <c r="V44" s="148"/>
      <c r="W44" s="162"/>
      <c r="X44" s="162"/>
      <c r="Y44" s="162"/>
      <c r="Z44" s="148"/>
      <c r="AA44" s="162"/>
      <c r="AB44" s="162"/>
      <c r="AC44" s="162"/>
      <c r="AD44" s="1"/>
      <c r="AE44" s="162"/>
      <c r="AF44" s="162"/>
      <c r="AG44" s="162"/>
      <c r="AH44" s="148"/>
      <c r="AI44" s="162"/>
      <c r="AJ44" s="162"/>
      <c r="AK44" s="162"/>
      <c r="AL44" s="1"/>
      <c r="AM44" s="162"/>
      <c r="AN44" s="162"/>
      <c r="AO44" s="162"/>
      <c r="AP44" s="148"/>
      <c r="AQ44" s="162"/>
      <c r="AR44" s="162"/>
      <c r="AS44" s="162"/>
      <c r="AT44" s="148"/>
      <c r="AU44" s="159"/>
      <c r="AV44" s="160"/>
      <c r="AW44" s="161"/>
      <c r="AX44" s="148"/>
      <c r="AY44" s="159"/>
      <c r="AZ44" s="160"/>
      <c r="BA44" s="161"/>
      <c r="BB44" s="148"/>
      <c r="BC44" s="159"/>
      <c r="BD44" s="160"/>
      <c r="BE44" s="161"/>
      <c r="BF44" s="148"/>
      <c r="BG44" s="159"/>
      <c r="BH44" s="160"/>
      <c r="BI44" s="161"/>
      <c r="BJ44" s="148">
        <v>66</v>
      </c>
      <c r="BK44" s="159" t="s">
        <v>490</v>
      </c>
      <c r="BL44" s="160"/>
      <c r="BM44" s="161"/>
      <c r="BN44" s="148"/>
      <c r="BO44" s="159"/>
      <c r="BP44" s="160"/>
      <c r="BQ44" s="161"/>
      <c r="BR44" s="148"/>
      <c r="BS44" s="159"/>
      <c r="BT44" s="160"/>
      <c r="BU44" s="161"/>
      <c r="BV44" s="148"/>
      <c r="BW44" s="159"/>
      <c r="BX44" s="160"/>
      <c r="BY44" s="161"/>
      <c r="BZ44" s="148">
        <v>72</v>
      </c>
      <c r="CA44" s="162" t="s">
        <v>491</v>
      </c>
      <c r="CB44" s="162"/>
      <c r="CC44" s="162"/>
      <c r="CD44" s="23"/>
      <c r="CE44" s="23"/>
      <c r="CF44" s="23"/>
    </row>
    <row r="45" spans="1:84" ht="20.100000000000001" customHeight="1" x14ac:dyDescent="0.2">
      <c r="A45" s="168"/>
      <c r="B45" s="148"/>
      <c r="C45" s="162"/>
      <c r="D45" s="162"/>
      <c r="E45" s="162"/>
      <c r="F45" s="1"/>
      <c r="G45" s="162"/>
      <c r="H45" s="162"/>
      <c r="I45" s="162"/>
      <c r="J45" s="1"/>
      <c r="K45" s="162"/>
      <c r="L45" s="162"/>
      <c r="M45" s="162"/>
      <c r="N45" s="148"/>
      <c r="O45" s="162"/>
      <c r="P45" s="162"/>
      <c r="Q45" s="162"/>
      <c r="R45" s="1"/>
      <c r="S45" s="162"/>
      <c r="T45" s="162"/>
      <c r="U45" s="162"/>
      <c r="V45" s="148"/>
      <c r="W45" s="162"/>
      <c r="X45" s="162"/>
      <c r="Y45" s="162"/>
      <c r="Z45" s="148"/>
      <c r="AA45" s="162"/>
      <c r="AB45" s="162"/>
      <c r="AC45" s="162"/>
      <c r="AD45" s="1"/>
      <c r="AE45" s="162"/>
      <c r="AF45" s="162"/>
      <c r="AG45" s="162"/>
      <c r="AH45" s="148"/>
      <c r="AI45" s="162"/>
      <c r="AJ45" s="162"/>
      <c r="AK45" s="162"/>
      <c r="AL45" s="148"/>
      <c r="AM45" s="162"/>
      <c r="AN45" s="162"/>
      <c r="AO45" s="162"/>
      <c r="AP45" s="148"/>
      <c r="AQ45" s="162"/>
      <c r="AR45" s="162"/>
      <c r="AS45" s="162"/>
      <c r="AT45" s="148"/>
      <c r="AU45" s="159"/>
      <c r="AV45" s="160"/>
      <c r="AW45" s="161"/>
      <c r="AX45" s="148"/>
      <c r="AY45" s="159"/>
      <c r="AZ45" s="160"/>
      <c r="BA45" s="161"/>
      <c r="BB45" s="148"/>
      <c r="BC45" s="159"/>
      <c r="BD45" s="160"/>
      <c r="BE45" s="161"/>
      <c r="BF45" s="148"/>
      <c r="BG45" s="159"/>
      <c r="BH45" s="160"/>
      <c r="BI45" s="161"/>
      <c r="BJ45" s="148">
        <v>67</v>
      </c>
      <c r="BK45" s="159" t="s">
        <v>492</v>
      </c>
      <c r="BL45" s="160"/>
      <c r="BM45" s="161"/>
      <c r="BN45" s="148"/>
      <c r="BO45" s="159"/>
      <c r="BP45" s="160"/>
      <c r="BQ45" s="161"/>
      <c r="BR45" s="148"/>
      <c r="BS45" s="159"/>
      <c r="BT45" s="160"/>
      <c r="BU45" s="161"/>
      <c r="BV45" s="148"/>
      <c r="BW45" s="159"/>
      <c r="BX45" s="160"/>
      <c r="BY45" s="161"/>
      <c r="BZ45" s="148">
        <v>73</v>
      </c>
      <c r="CA45" s="162" t="s">
        <v>493</v>
      </c>
      <c r="CB45" s="162"/>
      <c r="CC45" s="162"/>
      <c r="CD45" s="23"/>
      <c r="CE45" s="23"/>
      <c r="CF45" s="23"/>
    </row>
    <row r="46" spans="1:84" ht="20.100000000000001" customHeight="1" x14ac:dyDescent="0.2">
      <c r="A46" s="168"/>
      <c r="B46" s="148"/>
      <c r="C46" s="162"/>
      <c r="D46" s="162"/>
      <c r="E46" s="162"/>
      <c r="F46" s="1"/>
      <c r="G46" s="162"/>
      <c r="H46" s="162"/>
      <c r="I46" s="162"/>
      <c r="J46" s="1"/>
      <c r="K46" s="162"/>
      <c r="L46" s="162"/>
      <c r="M46" s="162"/>
      <c r="N46" s="148"/>
      <c r="O46" s="162"/>
      <c r="P46" s="162"/>
      <c r="Q46" s="162"/>
      <c r="R46" s="1"/>
      <c r="S46" s="162"/>
      <c r="T46" s="162"/>
      <c r="U46" s="162"/>
      <c r="V46" s="148"/>
      <c r="W46" s="162"/>
      <c r="X46" s="162"/>
      <c r="Y46" s="162"/>
      <c r="Z46" s="148"/>
      <c r="AA46" s="162"/>
      <c r="AB46" s="162"/>
      <c r="AC46" s="162"/>
      <c r="AD46" s="1"/>
      <c r="AE46" s="162"/>
      <c r="AF46" s="162"/>
      <c r="AG46" s="162"/>
      <c r="AH46" s="148"/>
      <c r="AI46" s="162"/>
      <c r="AJ46" s="162"/>
      <c r="AK46" s="162"/>
      <c r="AL46" s="148"/>
      <c r="AM46" s="162"/>
      <c r="AN46" s="162"/>
      <c r="AO46" s="162"/>
      <c r="AP46" s="148"/>
      <c r="AQ46" s="162"/>
      <c r="AR46" s="162"/>
      <c r="AS46" s="162"/>
      <c r="AT46" s="148"/>
      <c r="AU46" s="159"/>
      <c r="AV46" s="160"/>
      <c r="AW46" s="161"/>
      <c r="AX46" s="148"/>
      <c r="AY46" s="159"/>
      <c r="AZ46" s="160"/>
      <c r="BA46" s="161"/>
      <c r="BB46" s="148"/>
      <c r="BC46" s="159"/>
      <c r="BD46" s="160"/>
      <c r="BE46" s="161"/>
      <c r="BF46" s="148"/>
      <c r="BG46" s="159"/>
      <c r="BH46" s="160"/>
      <c r="BI46" s="161"/>
      <c r="BJ46" s="148">
        <v>69</v>
      </c>
      <c r="BK46" s="163" t="s">
        <v>483</v>
      </c>
      <c r="BL46" s="164"/>
      <c r="BM46" s="165"/>
      <c r="BN46" s="148"/>
      <c r="BO46" s="159"/>
      <c r="BP46" s="160"/>
      <c r="BQ46" s="161"/>
      <c r="BR46" s="148"/>
      <c r="BS46" s="159"/>
      <c r="BT46" s="160"/>
      <c r="BU46" s="161"/>
      <c r="BV46" s="148"/>
      <c r="BW46" s="159"/>
      <c r="BX46" s="160"/>
      <c r="BY46" s="161"/>
      <c r="BZ46" s="148"/>
      <c r="CA46" s="162"/>
      <c r="CB46" s="162"/>
      <c r="CC46" s="162"/>
      <c r="CD46" s="23"/>
      <c r="CE46" s="23"/>
      <c r="CF46" s="23"/>
    </row>
    <row r="47" spans="1:84" ht="46.5" customHeight="1" x14ac:dyDescent="0.2">
      <c r="A47" s="168"/>
      <c r="B47" s="148"/>
      <c r="C47" s="162"/>
      <c r="D47" s="162"/>
      <c r="E47" s="162"/>
      <c r="F47" s="1"/>
      <c r="G47" s="162"/>
      <c r="H47" s="162"/>
      <c r="I47" s="162"/>
      <c r="J47" s="1"/>
      <c r="K47" s="162"/>
      <c r="L47" s="162"/>
      <c r="M47" s="162"/>
      <c r="N47" s="148"/>
      <c r="O47" s="162"/>
      <c r="P47" s="162"/>
      <c r="Q47" s="162"/>
      <c r="R47" s="1"/>
      <c r="S47" s="162"/>
      <c r="T47" s="162"/>
      <c r="U47" s="162"/>
      <c r="V47" s="148"/>
      <c r="W47" s="162"/>
      <c r="X47" s="162"/>
      <c r="Y47" s="162"/>
      <c r="Z47" s="148"/>
      <c r="AA47" s="162"/>
      <c r="AB47" s="162"/>
      <c r="AC47" s="162"/>
      <c r="AD47" s="1"/>
      <c r="AE47" s="162"/>
      <c r="AF47" s="162"/>
      <c r="AG47" s="162"/>
      <c r="AH47" s="148"/>
      <c r="AI47" s="162"/>
      <c r="AJ47" s="162"/>
      <c r="AK47" s="162"/>
      <c r="AL47" s="148"/>
      <c r="AM47" s="162"/>
      <c r="AN47" s="162"/>
      <c r="AO47" s="162"/>
      <c r="AP47" s="148"/>
      <c r="AQ47" s="162"/>
      <c r="AR47" s="162"/>
      <c r="AS47" s="162"/>
      <c r="AT47" s="148"/>
      <c r="AU47" s="159"/>
      <c r="AV47" s="160"/>
      <c r="AW47" s="161"/>
      <c r="AX47" s="148"/>
      <c r="AY47" s="159"/>
      <c r="AZ47" s="160"/>
      <c r="BA47" s="161"/>
      <c r="BB47" s="148"/>
      <c r="BC47" s="159"/>
      <c r="BD47" s="160"/>
      <c r="BE47" s="161"/>
      <c r="BF47" s="148"/>
      <c r="BG47" s="159"/>
      <c r="BH47" s="160"/>
      <c r="BI47" s="161"/>
      <c r="BJ47" s="148">
        <v>71</v>
      </c>
      <c r="BK47" s="159" t="s">
        <v>476</v>
      </c>
      <c r="BL47" s="160"/>
      <c r="BM47" s="161"/>
      <c r="BN47" s="148"/>
      <c r="BO47" s="159"/>
      <c r="BP47" s="160"/>
      <c r="BQ47" s="161"/>
      <c r="BR47" s="148"/>
      <c r="BS47" s="159"/>
      <c r="BT47" s="160"/>
      <c r="BU47" s="161"/>
      <c r="BV47" s="148"/>
      <c r="BW47" s="159"/>
      <c r="BX47" s="160"/>
      <c r="BY47" s="161"/>
      <c r="BZ47" s="148"/>
      <c r="CA47" s="162"/>
      <c r="CB47" s="162"/>
      <c r="CC47" s="162"/>
      <c r="CD47" s="23"/>
      <c r="CE47" s="23"/>
      <c r="CF47" s="23"/>
    </row>
    <row r="48" spans="1:84" ht="42" customHeight="1" x14ac:dyDescent="0.2">
      <c r="A48" s="168"/>
      <c r="B48" s="148"/>
      <c r="C48" s="162"/>
      <c r="D48" s="162"/>
      <c r="E48" s="162"/>
      <c r="F48" s="1"/>
      <c r="G48" s="162"/>
      <c r="H48" s="162"/>
      <c r="I48" s="162"/>
      <c r="J48" s="1"/>
      <c r="K48" s="162"/>
      <c r="L48" s="162"/>
      <c r="M48" s="162"/>
      <c r="N48" s="148"/>
      <c r="O48" s="162"/>
      <c r="P48" s="162"/>
      <c r="Q48" s="162"/>
      <c r="R48" s="1"/>
      <c r="S48" s="162"/>
      <c r="T48" s="162"/>
      <c r="U48" s="162"/>
      <c r="V48" s="148"/>
      <c r="W48" s="162"/>
      <c r="X48" s="162"/>
      <c r="Y48" s="162"/>
      <c r="Z48" s="148"/>
      <c r="AA48" s="162"/>
      <c r="AB48" s="162"/>
      <c r="AC48" s="162"/>
      <c r="AD48" s="1"/>
      <c r="AE48" s="162"/>
      <c r="AF48" s="162"/>
      <c r="AG48" s="162"/>
      <c r="AH48" s="148"/>
      <c r="AI48" s="162"/>
      <c r="AJ48" s="162"/>
      <c r="AK48" s="162"/>
      <c r="AL48" s="148"/>
      <c r="AM48" s="162"/>
      <c r="AN48" s="162"/>
      <c r="AO48" s="162"/>
      <c r="AP48" s="148"/>
      <c r="AQ48" s="162"/>
      <c r="AR48" s="162"/>
      <c r="AS48" s="162"/>
      <c r="AT48" s="148"/>
      <c r="AU48" s="159"/>
      <c r="AV48" s="160"/>
      <c r="AW48" s="161"/>
      <c r="AX48" s="148"/>
      <c r="AY48" s="159"/>
      <c r="AZ48" s="160"/>
      <c r="BA48" s="161"/>
      <c r="BB48" s="148"/>
      <c r="BC48" s="159"/>
      <c r="BD48" s="160"/>
      <c r="BE48" s="161"/>
      <c r="BF48" s="148"/>
      <c r="BG48" s="159"/>
      <c r="BH48" s="160"/>
      <c r="BI48" s="161"/>
      <c r="BJ48" s="148">
        <v>72</v>
      </c>
      <c r="BK48" s="163" t="s">
        <v>494</v>
      </c>
      <c r="BL48" s="164"/>
      <c r="BM48" s="165"/>
      <c r="BN48" s="148"/>
      <c r="BO48" s="159"/>
      <c r="BP48" s="160"/>
      <c r="BQ48" s="161"/>
      <c r="BR48" s="148"/>
      <c r="BS48" s="159"/>
      <c r="BT48" s="160"/>
      <c r="BU48" s="161"/>
      <c r="BV48" s="148"/>
      <c r="BW48" s="159"/>
      <c r="BX48" s="160"/>
      <c r="BY48" s="161"/>
      <c r="BZ48" s="148"/>
      <c r="CA48" s="162"/>
      <c r="CB48" s="162"/>
      <c r="CC48" s="162"/>
      <c r="CD48" s="23"/>
      <c r="CE48" s="23"/>
      <c r="CF48" s="23"/>
    </row>
    <row r="49" spans="1:84" ht="60.75" customHeight="1" x14ac:dyDescent="0.2">
      <c r="A49" s="168"/>
      <c r="B49" s="148"/>
      <c r="C49" s="162"/>
      <c r="D49" s="162"/>
      <c r="E49" s="162"/>
      <c r="F49" s="1"/>
      <c r="G49" s="162"/>
      <c r="H49" s="162"/>
      <c r="I49" s="162"/>
      <c r="J49" s="1"/>
      <c r="K49" s="162"/>
      <c r="L49" s="162"/>
      <c r="M49" s="162"/>
      <c r="N49" s="148"/>
      <c r="O49" s="162"/>
      <c r="P49" s="162"/>
      <c r="Q49" s="162"/>
      <c r="R49" s="1"/>
      <c r="S49" s="162"/>
      <c r="T49" s="162"/>
      <c r="U49" s="162"/>
      <c r="V49" s="148"/>
      <c r="W49" s="162"/>
      <c r="X49" s="162"/>
      <c r="Y49" s="162"/>
      <c r="Z49" s="148"/>
      <c r="AA49" s="162"/>
      <c r="AB49" s="162"/>
      <c r="AC49" s="162"/>
      <c r="AD49" s="1"/>
      <c r="AE49" s="162"/>
      <c r="AF49" s="162"/>
      <c r="AG49" s="162"/>
      <c r="AH49" s="148"/>
      <c r="AI49" s="162"/>
      <c r="AJ49" s="162"/>
      <c r="AK49" s="162"/>
      <c r="AL49" s="148"/>
      <c r="AM49" s="162"/>
      <c r="AN49" s="162"/>
      <c r="AO49" s="162"/>
      <c r="AP49" s="148"/>
      <c r="AQ49" s="162"/>
      <c r="AR49" s="162"/>
      <c r="AS49" s="162"/>
      <c r="AT49" s="148"/>
      <c r="AU49" s="159"/>
      <c r="AV49" s="160"/>
      <c r="AW49" s="161"/>
      <c r="AX49" s="148"/>
      <c r="AY49" s="159"/>
      <c r="AZ49" s="160"/>
      <c r="BA49" s="161"/>
      <c r="BB49" s="148"/>
      <c r="BC49" s="159"/>
      <c r="BD49" s="160"/>
      <c r="BE49" s="161"/>
      <c r="BF49" s="148"/>
      <c r="BG49" s="159"/>
      <c r="BH49" s="160"/>
      <c r="BI49" s="161"/>
      <c r="BJ49" s="148">
        <v>74</v>
      </c>
      <c r="BK49" s="163" t="s">
        <v>495</v>
      </c>
      <c r="BL49" s="164"/>
      <c r="BM49" s="165"/>
      <c r="BN49" s="148"/>
      <c r="BO49" s="159"/>
      <c r="BP49" s="160"/>
      <c r="BQ49" s="161"/>
      <c r="BR49" s="148"/>
      <c r="BS49" s="159"/>
      <c r="BT49" s="160"/>
      <c r="BU49" s="161"/>
      <c r="BV49" s="148"/>
      <c r="BW49" s="159"/>
      <c r="BX49" s="160"/>
      <c r="BY49" s="161"/>
      <c r="BZ49" s="148"/>
      <c r="CA49" s="162"/>
      <c r="CB49" s="162"/>
      <c r="CC49" s="162"/>
      <c r="CD49" s="23"/>
      <c r="CE49" s="23"/>
      <c r="CF49" s="23"/>
    </row>
    <row r="50" spans="1:84" ht="20.100000000000001" customHeight="1" x14ac:dyDescent="0.2">
      <c r="A50" s="168"/>
      <c r="B50" s="148"/>
      <c r="C50" s="162"/>
      <c r="D50" s="162"/>
      <c r="E50" s="162"/>
      <c r="F50" s="1"/>
      <c r="G50" s="162"/>
      <c r="H50" s="162"/>
      <c r="I50" s="162"/>
      <c r="J50" s="1"/>
      <c r="K50" s="162"/>
      <c r="L50" s="162"/>
      <c r="M50" s="162"/>
      <c r="N50" s="148"/>
      <c r="O50" s="162"/>
      <c r="P50" s="162"/>
      <c r="Q50" s="162"/>
      <c r="R50" s="1"/>
      <c r="S50" s="162"/>
      <c r="T50" s="162"/>
      <c r="U50" s="162"/>
      <c r="V50" s="148"/>
      <c r="W50" s="162"/>
      <c r="X50" s="162"/>
      <c r="Y50" s="162"/>
      <c r="Z50" s="148"/>
      <c r="AA50" s="162"/>
      <c r="AB50" s="162"/>
      <c r="AC50" s="162"/>
      <c r="AD50" s="1"/>
      <c r="AE50" s="162"/>
      <c r="AF50" s="162"/>
      <c r="AG50" s="162"/>
      <c r="AH50" s="148"/>
      <c r="AI50" s="162"/>
      <c r="AJ50" s="162"/>
      <c r="AK50" s="162"/>
      <c r="AL50" s="148"/>
      <c r="AM50" s="162"/>
      <c r="AN50" s="162"/>
      <c r="AO50" s="162"/>
      <c r="AP50" s="148"/>
      <c r="AQ50" s="162"/>
      <c r="AR50" s="162"/>
      <c r="AS50" s="162"/>
      <c r="AT50" s="148"/>
      <c r="AU50" s="159"/>
      <c r="AV50" s="160"/>
      <c r="AW50" s="161"/>
      <c r="AX50" s="148"/>
      <c r="AY50" s="159"/>
      <c r="AZ50" s="160"/>
      <c r="BA50" s="161"/>
      <c r="BB50" s="148"/>
      <c r="BC50" s="159"/>
      <c r="BD50" s="160"/>
      <c r="BE50" s="161"/>
      <c r="BF50" s="148"/>
      <c r="BG50" s="159"/>
      <c r="BH50" s="160"/>
      <c r="BI50" s="161"/>
      <c r="BJ50" s="148"/>
      <c r="BK50" s="159"/>
      <c r="BL50" s="160"/>
      <c r="BM50" s="161"/>
      <c r="BN50" s="148"/>
      <c r="BO50" s="159"/>
      <c r="BP50" s="160"/>
      <c r="BQ50" s="161"/>
      <c r="BR50" s="148"/>
      <c r="BS50" s="159"/>
      <c r="BT50" s="160"/>
      <c r="BU50" s="161"/>
      <c r="BV50" s="148"/>
      <c r="BW50" s="159"/>
      <c r="BX50" s="160"/>
      <c r="BY50" s="161"/>
      <c r="BZ50" s="148"/>
      <c r="CA50" s="162"/>
      <c r="CB50" s="162"/>
      <c r="CC50" s="162"/>
      <c r="CD50" s="23"/>
      <c r="CE50" s="23"/>
      <c r="CF50" s="23"/>
    </row>
    <row r="51" spans="1:84" ht="20.100000000000001" customHeight="1" x14ac:dyDescent="0.2">
      <c r="A51" s="169"/>
      <c r="B51" s="148"/>
      <c r="C51" s="162"/>
      <c r="D51" s="162"/>
      <c r="E51" s="162"/>
      <c r="F51" s="1"/>
      <c r="G51" s="162"/>
      <c r="H51" s="162"/>
      <c r="I51" s="162"/>
      <c r="J51" s="1"/>
      <c r="K51" s="162"/>
      <c r="L51" s="162"/>
      <c r="M51" s="162"/>
      <c r="N51" s="148"/>
      <c r="O51" s="162"/>
      <c r="P51" s="162"/>
      <c r="Q51" s="162"/>
      <c r="R51" s="1"/>
      <c r="S51" s="162"/>
      <c r="T51" s="162"/>
      <c r="U51" s="162"/>
      <c r="V51" s="148"/>
      <c r="W51" s="162"/>
      <c r="X51" s="162"/>
      <c r="Y51" s="162"/>
      <c r="Z51" s="148"/>
      <c r="AA51" s="162"/>
      <c r="AB51" s="162"/>
      <c r="AC51" s="162"/>
      <c r="AD51" s="1"/>
      <c r="AE51" s="162"/>
      <c r="AF51" s="162"/>
      <c r="AG51" s="162"/>
      <c r="AH51" s="148"/>
      <c r="AI51" s="162"/>
      <c r="AJ51" s="162"/>
      <c r="AK51" s="162"/>
      <c r="AL51" s="148"/>
      <c r="AM51" s="162"/>
      <c r="AN51" s="162"/>
      <c r="AO51" s="162"/>
      <c r="AP51" s="148"/>
      <c r="AQ51" s="162"/>
      <c r="AR51" s="162"/>
      <c r="AS51" s="162"/>
      <c r="AT51" s="148"/>
      <c r="AU51" s="159"/>
      <c r="AV51" s="160"/>
      <c r="AW51" s="161"/>
      <c r="AX51" s="148"/>
      <c r="AY51" s="159"/>
      <c r="AZ51" s="160"/>
      <c r="BA51" s="161"/>
      <c r="BB51" s="148"/>
      <c r="BC51" s="159"/>
      <c r="BD51" s="160"/>
      <c r="BE51" s="161"/>
      <c r="BF51" s="148"/>
      <c r="BG51" s="159"/>
      <c r="BH51" s="160"/>
      <c r="BI51" s="161"/>
      <c r="BJ51" s="148"/>
      <c r="BK51" s="159"/>
      <c r="BL51" s="160"/>
      <c r="BM51" s="161"/>
      <c r="BN51" s="148"/>
      <c r="BO51" s="159"/>
      <c r="BP51" s="160"/>
      <c r="BQ51" s="161"/>
      <c r="BR51" s="148"/>
      <c r="BS51" s="159"/>
      <c r="BT51" s="160"/>
      <c r="BU51" s="161"/>
      <c r="BV51" s="148"/>
      <c r="BW51" s="159"/>
      <c r="BX51" s="160"/>
      <c r="BY51" s="161"/>
      <c r="BZ51" s="148"/>
      <c r="CA51" s="162"/>
      <c r="CB51" s="162"/>
      <c r="CC51" s="162"/>
      <c r="CD51" s="23"/>
      <c r="CE51" s="23"/>
      <c r="CF51" s="23"/>
    </row>
    <row r="52" spans="1:84" ht="61.5" customHeight="1" x14ac:dyDescent="0.2">
      <c r="A52" s="144" t="s">
        <v>496</v>
      </c>
      <c r="B52" s="155" t="s">
        <v>81</v>
      </c>
      <c r="C52" s="155"/>
      <c r="D52" s="155"/>
      <c r="E52" s="155"/>
      <c r="F52" s="155" t="s">
        <v>81</v>
      </c>
      <c r="G52" s="155"/>
      <c r="H52" s="155"/>
      <c r="I52" s="155"/>
      <c r="J52" s="155" t="s">
        <v>81</v>
      </c>
      <c r="K52" s="155"/>
      <c r="L52" s="155"/>
      <c r="M52" s="155"/>
      <c r="N52" s="155" t="s">
        <v>81</v>
      </c>
      <c r="O52" s="155"/>
      <c r="P52" s="155"/>
      <c r="Q52" s="155"/>
      <c r="R52" s="155" t="s">
        <v>81</v>
      </c>
      <c r="S52" s="155"/>
      <c r="T52" s="155"/>
      <c r="U52" s="155"/>
      <c r="V52" s="155" t="s">
        <v>81</v>
      </c>
      <c r="W52" s="155"/>
      <c r="X52" s="155"/>
      <c r="Y52" s="155"/>
      <c r="Z52" s="154" t="s">
        <v>81</v>
      </c>
      <c r="AA52" s="154"/>
      <c r="AB52" s="154"/>
      <c r="AC52" s="154"/>
      <c r="AD52" s="155" t="s">
        <v>497</v>
      </c>
      <c r="AE52" s="155"/>
      <c r="AF52" s="155"/>
      <c r="AG52" s="155"/>
      <c r="AH52" s="155" t="s">
        <v>81</v>
      </c>
      <c r="AI52" s="155"/>
      <c r="AJ52" s="155"/>
      <c r="AK52" s="155"/>
      <c r="AL52" s="155" t="s">
        <v>498</v>
      </c>
      <c r="AM52" s="155"/>
      <c r="AN52" s="155"/>
      <c r="AO52" s="155"/>
      <c r="AP52" s="155" t="s">
        <v>81</v>
      </c>
      <c r="AQ52" s="155"/>
      <c r="AR52" s="155"/>
      <c r="AS52" s="155"/>
      <c r="AT52" s="155" t="s">
        <v>81</v>
      </c>
      <c r="AU52" s="155"/>
      <c r="AV52" s="155"/>
      <c r="AW52" s="155"/>
      <c r="AX52" s="155" t="s">
        <v>81</v>
      </c>
      <c r="AY52" s="155"/>
      <c r="AZ52" s="155"/>
      <c r="BA52" s="155"/>
      <c r="BB52" s="155" t="s">
        <v>81</v>
      </c>
      <c r="BC52" s="155"/>
      <c r="BD52" s="155"/>
      <c r="BE52" s="155"/>
      <c r="BF52" s="155" t="s">
        <v>81</v>
      </c>
      <c r="BG52" s="155"/>
      <c r="BH52" s="155"/>
      <c r="BI52" s="155"/>
      <c r="BJ52" s="155" t="s">
        <v>81</v>
      </c>
      <c r="BK52" s="155"/>
      <c r="BL52" s="155"/>
      <c r="BM52" s="155"/>
      <c r="BN52" s="155" t="s">
        <v>81</v>
      </c>
      <c r="BO52" s="155"/>
      <c r="BP52" s="155"/>
      <c r="BQ52" s="155"/>
      <c r="BR52" s="155" t="s">
        <v>81</v>
      </c>
      <c r="BS52" s="155"/>
      <c r="BT52" s="155"/>
      <c r="BU52" s="155"/>
      <c r="BV52" s="155" t="s">
        <v>81</v>
      </c>
      <c r="BW52" s="155"/>
      <c r="BX52" s="155"/>
      <c r="BY52" s="155"/>
      <c r="BZ52" s="155" t="s">
        <v>81</v>
      </c>
      <c r="CA52" s="155"/>
      <c r="CB52" s="155"/>
      <c r="CC52" s="155"/>
      <c r="CD52" s="23"/>
      <c r="CE52" s="23"/>
      <c r="CF52" s="23"/>
    </row>
    <row r="53" spans="1:84" ht="28.5" customHeight="1" x14ac:dyDescent="0.2">
      <c r="A53" s="144" t="s">
        <v>499</v>
      </c>
      <c r="B53" s="155" t="s">
        <v>81</v>
      </c>
      <c r="C53" s="155"/>
      <c r="D53" s="155"/>
      <c r="E53" s="155"/>
      <c r="F53" s="155" t="s">
        <v>81</v>
      </c>
      <c r="G53" s="155"/>
      <c r="H53" s="155"/>
      <c r="I53" s="155"/>
      <c r="J53" s="155" t="s">
        <v>81</v>
      </c>
      <c r="K53" s="155"/>
      <c r="L53" s="155"/>
      <c r="M53" s="155"/>
      <c r="N53" s="155" t="s">
        <v>81</v>
      </c>
      <c r="O53" s="155"/>
      <c r="P53" s="155"/>
      <c r="Q53" s="155"/>
      <c r="R53" s="155" t="s">
        <v>81</v>
      </c>
      <c r="S53" s="155"/>
      <c r="T53" s="155"/>
      <c r="U53" s="155"/>
      <c r="V53" s="155" t="s">
        <v>81</v>
      </c>
      <c r="W53" s="155"/>
      <c r="X53" s="155"/>
      <c r="Y53" s="155"/>
      <c r="Z53" s="155" t="s">
        <v>81</v>
      </c>
      <c r="AA53" s="155"/>
      <c r="AB53" s="155"/>
      <c r="AC53" s="155"/>
      <c r="AD53" s="155" t="s">
        <v>81</v>
      </c>
      <c r="AE53" s="155"/>
      <c r="AF53" s="155"/>
      <c r="AG53" s="155"/>
      <c r="AH53" s="155" t="s">
        <v>81</v>
      </c>
      <c r="AI53" s="155"/>
      <c r="AJ53" s="155"/>
      <c r="AK53" s="155"/>
      <c r="AL53" s="155" t="s">
        <v>498</v>
      </c>
      <c r="AM53" s="155"/>
      <c r="AN53" s="155"/>
      <c r="AO53" s="155"/>
      <c r="AP53" s="155" t="s">
        <v>81</v>
      </c>
      <c r="AQ53" s="155"/>
      <c r="AR53" s="155"/>
      <c r="AS53" s="155"/>
      <c r="AT53" s="155" t="s">
        <v>81</v>
      </c>
      <c r="AU53" s="155"/>
      <c r="AV53" s="155"/>
      <c r="AW53" s="155"/>
      <c r="AX53" s="155" t="s">
        <v>81</v>
      </c>
      <c r="AY53" s="155"/>
      <c r="AZ53" s="155"/>
      <c r="BA53" s="155"/>
      <c r="BB53" s="155" t="s">
        <v>81</v>
      </c>
      <c r="BC53" s="155"/>
      <c r="BD53" s="155"/>
      <c r="BE53" s="155"/>
      <c r="BF53" s="155" t="s">
        <v>81</v>
      </c>
      <c r="BG53" s="155"/>
      <c r="BH53" s="155"/>
      <c r="BI53" s="155"/>
      <c r="BJ53" s="155" t="s">
        <v>81</v>
      </c>
      <c r="BK53" s="155"/>
      <c r="BL53" s="155"/>
      <c r="BM53" s="155"/>
      <c r="BN53" s="155" t="s">
        <v>81</v>
      </c>
      <c r="BO53" s="155"/>
      <c r="BP53" s="155"/>
      <c r="BQ53" s="155"/>
      <c r="BR53" s="155" t="s">
        <v>81</v>
      </c>
      <c r="BS53" s="155"/>
      <c r="BT53" s="155"/>
      <c r="BU53" s="155"/>
      <c r="BV53" s="155" t="s">
        <v>81</v>
      </c>
      <c r="BW53" s="155"/>
      <c r="BX53" s="155"/>
      <c r="BY53" s="155"/>
      <c r="BZ53" s="155" t="s">
        <v>81</v>
      </c>
      <c r="CA53" s="155"/>
      <c r="CB53" s="155"/>
      <c r="CC53" s="155"/>
      <c r="CD53" s="23"/>
      <c r="CE53" s="23"/>
      <c r="CF53" s="23"/>
    </row>
    <row r="54" spans="1:84" ht="35.25" customHeight="1" x14ac:dyDescent="0.2">
      <c r="A54" s="144" t="s">
        <v>500</v>
      </c>
      <c r="B54" s="155" t="s">
        <v>81</v>
      </c>
      <c r="C54" s="155"/>
      <c r="D54" s="155"/>
      <c r="E54" s="155"/>
      <c r="F54" s="155" t="s">
        <v>81</v>
      </c>
      <c r="G54" s="155"/>
      <c r="H54" s="155"/>
      <c r="I54" s="155"/>
      <c r="J54" s="155" t="s">
        <v>81</v>
      </c>
      <c r="K54" s="155"/>
      <c r="L54" s="155"/>
      <c r="M54" s="155"/>
      <c r="N54" s="155" t="s">
        <v>81</v>
      </c>
      <c r="O54" s="155"/>
      <c r="P54" s="155"/>
      <c r="Q54" s="155"/>
      <c r="R54" s="155" t="s">
        <v>81</v>
      </c>
      <c r="S54" s="155"/>
      <c r="T54" s="155"/>
      <c r="U54" s="155"/>
      <c r="V54" s="155" t="s">
        <v>81</v>
      </c>
      <c r="W54" s="155"/>
      <c r="X54" s="155"/>
      <c r="Y54" s="155"/>
      <c r="Z54" s="155" t="s">
        <v>81</v>
      </c>
      <c r="AA54" s="155"/>
      <c r="AB54" s="155"/>
      <c r="AC54" s="155"/>
      <c r="AD54" s="155" t="s">
        <v>81</v>
      </c>
      <c r="AE54" s="155"/>
      <c r="AF54" s="155"/>
      <c r="AG54" s="155"/>
      <c r="AH54" s="155" t="s">
        <v>81</v>
      </c>
      <c r="AI54" s="155"/>
      <c r="AJ54" s="155"/>
      <c r="AK54" s="155"/>
      <c r="AL54" s="155" t="s">
        <v>81</v>
      </c>
      <c r="AM54" s="155"/>
      <c r="AN54" s="155"/>
      <c r="AO54" s="155"/>
      <c r="AP54" s="155" t="s">
        <v>501</v>
      </c>
      <c r="AQ54" s="155"/>
      <c r="AR54" s="155"/>
      <c r="AS54" s="155"/>
      <c r="AT54" s="155" t="s">
        <v>81</v>
      </c>
      <c r="AU54" s="155"/>
      <c r="AV54" s="155"/>
      <c r="AW54" s="155"/>
      <c r="AX54" s="155" t="s">
        <v>81</v>
      </c>
      <c r="AY54" s="155"/>
      <c r="AZ54" s="155"/>
      <c r="BA54" s="155"/>
      <c r="BB54" s="155" t="s">
        <v>81</v>
      </c>
      <c r="BC54" s="155"/>
      <c r="BD54" s="155"/>
      <c r="BE54" s="155"/>
      <c r="BF54" s="155" t="s">
        <v>81</v>
      </c>
      <c r="BG54" s="155"/>
      <c r="BH54" s="155"/>
      <c r="BI54" s="155"/>
      <c r="BJ54" s="155" t="s">
        <v>81</v>
      </c>
      <c r="BK54" s="155"/>
      <c r="BL54" s="155"/>
      <c r="BM54" s="155"/>
      <c r="BN54" s="155" t="s">
        <v>81</v>
      </c>
      <c r="BO54" s="155"/>
      <c r="BP54" s="155"/>
      <c r="BQ54" s="155"/>
      <c r="BR54" s="155" t="s">
        <v>81</v>
      </c>
      <c r="BS54" s="155"/>
      <c r="BT54" s="155"/>
      <c r="BU54" s="155"/>
      <c r="BV54" s="155" t="s">
        <v>81</v>
      </c>
      <c r="BW54" s="155"/>
      <c r="BX54" s="155"/>
      <c r="BY54" s="155"/>
      <c r="BZ54" s="155" t="s">
        <v>81</v>
      </c>
      <c r="CA54" s="155"/>
      <c r="CB54" s="155"/>
      <c r="CC54" s="155"/>
      <c r="CD54" s="23"/>
      <c r="CE54" s="23"/>
      <c r="CF54" s="23"/>
    </row>
    <row r="55" spans="1:84" ht="45" customHeight="1" x14ac:dyDescent="0.2">
      <c r="A55" s="144" t="s">
        <v>502</v>
      </c>
      <c r="B55" s="155" t="s">
        <v>81</v>
      </c>
      <c r="C55" s="155"/>
      <c r="D55" s="155"/>
      <c r="E55" s="155"/>
      <c r="F55" s="155" t="s">
        <v>81</v>
      </c>
      <c r="G55" s="155"/>
      <c r="H55" s="155"/>
      <c r="I55" s="155"/>
      <c r="J55" s="155" t="s">
        <v>81</v>
      </c>
      <c r="K55" s="155"/>
      <c r="L55" s="155"/>
      <c r="M55" s="155"/>
      <c r="N55" s="155" t="s">
        <v>81</v>
      </c>
      <c r="O55" s="155"/>
      <c r="P55" s="155"/>
      <c r="Q55" s="155"/>
      <c r="R55" s="155" t="s">
        <v>81</v>
      </c>
      <c r="S55" s="155"/>
      <c r="T55" s="155"/>
      <c r="U55" s="155"/>
      <c r="V55" s="155" t="s">
        <v>81</v>
      </c>
      <c r="W55" s="155"/>
      <c r="X55" s="155"/>
      <c r="Y55" s="155"/>
      <c r="Z55" s="155" t="s">
        <v>81</v>
      </c>
      <c r="AA55" s="155"/>
      <c r="AB55" s="155"/>
      <c r="AC55" s="155"/>
      <c r="AD55" s="155" t="s">
        <v>81</v>
      </c>
      <c r="AE55" s="155"/>
      <c r="AF55" s="155"/>
      <c r="AG55" s="155"/>
      <c r="AH55" s="155" t="s">
        <v>81</v>
      </c>
      <c r="AI55" s="155"/>
      <c r="AJ55" s="155"/>
      <c r="AK55" s="155"/>
      <c r="AL55" s="155" t="s">
        <v>503</v>
      </c>
      <c r="AM55" s="155"/>
      <c r="AN55" s="155"/>
      <c r="AO55" s="155"/>
      <c r="AP55" s="155" t="s">
        <v>81</v>
      </c>
      <c r="AQ55" s="155"/>
      <c r="AR55" s="155"/>
      <c r="AS55" s="155"/>
      <c r="AT55" s="155" t="s">
        <v>81</v>
      </c>
      <c r="AU55" s="155"/>
      <c r="AV55" s="155"/>
      <c r="AW55" s="155"/>
      <c r="AX55" s="155" t="s">
        <v>81</v>
      </c>
      <c r="AY55" s="155"/>
      <c r="AZ55" s="155"/>
      <c r="BA55" s="155"/>
      <c r="BB55" s="155" t="s">
        <v>81</v>
      </c>
      <c r="BC55" s="155"/>
      <c r="BD55" s="155"/>
      <c r="BE55" s="155"/>
      <c r="BF55" s="155" t="s">
        <v>81</v>
      </c>
      <c r="BG55" s="155"/>
      <c r="BH55" s="155"/>
      <c r="BI55" s="155"/>
      <c r="BJ55" s="155" t="s">
        <v>81</v>
      </c>
      <c r="BK55" s="155"/>
      <c r="BL55" s="155"/>
      <c r="BM55" s="155"/>
      <c r="BN55" s="155" t="s">
        <v>81</v>
      </c>
      <c r="BO55" s="155"/>
      <c r="BP55" s="155"/>
      <c r="BQ55" s="155"/>
      <c r="BR55" s="155" t="s">
        <v>81</v>
      </c>
      <c r="BS55" s="155"/>
      <c r="BT55" s="155"/>
      <c r="BU55" s="155"/>
      <c r="BV55" s="155" t="s">
        <v>81</v>
      </c>
      <c r="BW55" s="155"/>
      <c r="BX55" s="155"/>
      <c r="BY55" s="155"/>
      <c r="BZ55" s="155" t="s">
        <v>81</v>
      </c>
      <c r="CA55" s="155"/>
      <c r="CB55" s="155"/>
      <c r="CC55" s="155"/>
      <c r="CD55" s="23"/>
      <c r="CE55" s="23"/>
      <c r="CF55" s="23"/>
    </row>
    <row r="56" spans="1:84" ht="51.75" customHeight="1" x14ac:dyDescent="0.2">
      <c r="A56" s="144" t="s">
        <v>504</v>
      </c>
      <c r="B56" s="155" t="s">
        <v>81</v>
      </c>
      <c r="C56" s="155"/>
      <c r="D56" s="155"/>
      <c r="E56" s="155"/>
      <c r="F56" s="155" t="s">
        <v>81</v>
      </c>
      <c r="G56" s="155"/>
      <c r="H56" s="155"/>
      <c r="I56" s="155"/>
      <c r="J56" s="155" t="s">
        <v>81</v>
      </c>
      <c r="K56" s="155"/>
      <c r="L56" s="155"/>
      <c r="M56" s="155"/>
      <c r="N56" s="155" t="s">
        <v>81</v>
      </c>
      <c r="O56" s="155"/>
      <c r="P56" s="155"/>
      <c r="Q56" s="155"/>
      <c r="R56" s="155" t="s">
        <v>81</v>
      </c>
      <c r="S56" s="155"/>
      <c r="T56" s="155"/>
      <c r="U56" s="155"/>
      <c r="V56" s="155" t="s">
        <v>81</v>
      </c>
      <c r="W56" s="155"/>
      <c r="X56" s="155"/>
      <c r="Y56" s="155"/>
      <c r="Z56" s="155" t="s">
        <v>81</v>
      </c>
      <c r="AA56" s="155"/>
      <c r="AB56" s="155"/>
      <c r="AC56" s="155"/>
      <c r="AD56" s="155" t="s">
        <v>81</v>
      </c>
      <c r="AE56" s="155"/>
      <c r="AF56" s="155"/>
      <c r="AG56" s="155"/>
      <c r="AH56" s="155" t="s">
        <v>81</v>
      </c>
      <c r="AI56" s="155"/>
      <c r="AJ56" s="155"/>
      <c r="AK56" s="155"/>
      <c r="AL56" s="155" t="s">
        <v>498</v>
      </c>
      <c r="AM56" s="155"/>
      <c r="AN56" s="155"/>
      <c r="AO56" s="155"/>
      <c r="AP56" s="155" t="s">
        <v>81</v>
      </c>
      <c r="AQ56" s="155"/>
      <c r="AR56" s="155"/>
      <c r="AS56" s="155"/>
      <c r="AT56" s="155" t="s">
        <v>81</v>
      </c>
      <c r="AU56" s="155"/>
      <c r="AV56" s="155"/>
      <c r="AW56" s="155"/>
      <c r="AX56" s="155" t="s">
        <v>81</v>
      </c>
      <c r="AY56" s="155"/>
      <c r="AZ56" s="155"/>
      <c r="BA56" s="155"/>
      <c r="BB56" s="155" t="s">
        <v>81</v>
      </c>
      <c r="BC56" s="155"/>
      <c r="BD56" s="155"/>
      <c r="BE56" s="155"/>
      <c r="BF56" s="155" t="s">
        <v>81</v>
      </c>
      <c r="BG56" s="155"/>
      <c r="BH56" s="155"/>
      <c r="BI56" s="155"/>
      <c r="BJ56" s="155" t="s">
        <v>81</v>
      </c>
      <c r="BK56" s="155"/>
      <c r="BL56" s="155"/>
      <c r="BM56" s="155"/>
      <c r="BN56" s="155" t="s">
        <v>81</v>
      </c>
      <c r="BO56" s="155"/>
      <c r="BP56" s="155"/>
      <c r="BQ56" s="155"/>
      <c r="BR56" s="155" t="s">
        <v>81</v>
      </c>
      <c r="BS56" s="155"/>
      <c r="BT56" s="155"/>
      <c r="BU56" s="155"/>
      <c r="BV56" s="155" t="s">
        <v>81</v>
      </c>
      <c r="BW56" s="155"/>
      <c r="BX56" s="155"/>
      <c r="BY56" s="155"/>
      <c r="BZ56" s="155" t="s">
        <v>81</v>
      </c>
      <c r="CA56" s="155"/>
      <c r="CB56" s="155"/>
      <c r="CC56" s="155"/>
      <c r="CD56" s="23"/>
      <c r="CE56" s="23"/>
      <c r="CF56" s="23"/>
    </row>
    <row r="57" spans="1:84" ht="39" customHeight="1" x14ac:dyDescent="0.2">
      <c r="A57" s="144" t="s">
        <v>87</v>
      </c>
      <c r="B57" s="154" t="s">
        <v>81</v>
      </c>
      <c r="C57" s="154"/>
      <c r="D57" s="154"/>
      <c r="E57" s="154"/>
      <c r="F57" s="154" t="s">
        <v>81</v>
      </c>
      <c r="G57" s="154"/>
      <c r="H57" s="154"/>
      <c r="I57" s="154"/>
      <c r="J57" s="154" t="s">
        <v>81</v>
      </c>
      <c r="K57" s="154"/>
      <c r="L57" s="154"/>
      <c r="M57" s="154"/>
      <c r="N57" s="154" t="s">
        <v>81</v>
      </c>
      <c r="O57" s="154"/>
      <c r="P57" s="154"/>
      <c r="Q57" s="154"/>
      <c r="R57" s="154" t="s">
        <v>81</v>
      </c>
      <c r="S57" s="154"/>
      <c r="T57" s="154"/>
      <c r="U57" s="154"/>
      <c r="V57" s="155" t="s">
        <v>505</v>
      </c>
      <c r="W57" s="155"/>
      <c r="X57" s="155"/>
      <c r="Y57" s="155"/>
      <c r="Z57" s="155" t="s">
        <v>505</v>
      </c>
      <c r="AA57" s="155"/>
      <c r="AB57" s="155"/>
      <c r="AC57" s="155"/>
      <c r="AD57" s="154" t="s">
        <v>81</v>
      </c>
      <c r="AE57" s="154"/>
      <c r="AF57" s="154"/>
      <c r="AG57" s="154"/>
      <c r="AH57" s="154" t="s">
        <v>81</v>
      </c>
      <c r="AI57" s="154"/>
      <c r="AJ57" s="154"/>
      <c r="AK57" s="154"/>
      <c r="AL57" s="154" t="s">
        <v>81</v>
      </c>
      <c r="AM57" s="154"/>
      <c r="AN57" s="154"/>
      <c r="AO57" s="154"/>
      <c r="AP57" s="154" t="s">
        <v>81</v>
      </c>
      <c r="AQ57" s="154"/>
      <c r="AR57" s="154"/>
      <c r="AS57" s="154"/>
      <c r="AT57" s="155" t="s">
        <v>81</v>
      </c>
      <c r="AU57" s="155"/>
      <c r="AV57" s="155"/>
      <c r="AW57" s="155"/>
      <c r="AX57" s="155" t="s">
        <v>81</v>
      </c>
      <c r="AY57" s="155"/>
      <c r="AZ57" s="155"/>
      <c r="BA57" s="155"/>
      <c r="BB57" s="154" t="s">
        <v>81</v>
      </c>
      <c r="BC57" s="154"/>
      <c r="BD57" s="154"/>
      <c r="BE57" s="154"/>
      <c r="BF57" s="155" t="s">
        <v>81</v>
      </c>
      <c r="BG57" s="155"/>
      <c r="BH57" s="155"/>
      <c r="BI57" s="155"/>
      <c r="BJ57" s="155" t="s">
        <v>81</v>
      </c>
      <c r="BK57" s="155"/>
      <c r="BL57" s="155"/>
      <c r="BM57" s="155"/>
      <c r="BN57" s="155" t="s">
        <v>81</v>
      </c>
      <c r="BO57" s="155"/>
      <c r="BP57" s="155"/>
      <c r="BQ57" s="155"/>
      <c r="BR57" s="155" t="s">
        <v>81</v>
      </c>
      <c r="BS57" s="155"/>
      <c r="BT57" s="155"/>
      <c r="BU57" s="155"/>
      <c r="BV57" s="156" t="s">
        <v>81</v>
      </c>
      <c r="BW57" s="157"/>
      <c r="BX57" s="157"/>
      <c r="BY57" s="158"/>
      <c r="BZ57" s="154" t="s">
        <v>81</v>
      </c>
      <c r="CA57" s="154"/>
      <c r="CB57" s="154"/>
      <c r="CC57" s="154"/>
      <c r="CD57" s="23"/>
      <c r="CE57" s="23"/>
      <c r="CF57" s="23"/>
    </row>
    <row r="58" spans="1:84" ht="20.100000000000001" customHeight="1" x14ac:dyDescent="0.2">
      <c r="A58" s="144" t="s">
        <v>88</v>
      </c>
      <c r="B58" s="151" t="s">
        <v>506</v>
      </c>
      <c r="C58" s="152"/>
      <c r="D58" s="152"/>
      <c r="E58" s="153"/>
      <c r="F58" s="151" t="s">
        <v>506</v>
      </c>
      <c r="G58" s="152"/>
      <c r="H58" s="152"/>
      <c r="I58" s="153"/>
      <c r="J58" s="151" t="s">
        <v>506</v>
      </c>
      <c r="K58" s="152"/>
      <c r="L58" s="152"/>
      <c r="M58" s="153"/>
      <c r="N58" s="151" t="s">
        <v>506</v>
      </c>
      <c r="O58" s="152"/>
      <c r="P58" s="152"/>
      <c r="Q58" s="153"/>
      <c r="R58" s="151" t="s">
        <v>521</v>
      </c>
      <c r="S58" s="152"/>
      <c r="T58" s="152"/>
      <c r="U58" s="153"/>
      <c r="V58" s="151" t="s">
        <v>89</v>
      </c>
      <c r="W58" s="152"/>
      <c r="X58" s="152"/>
      <c r="Y58" s="153"/>
      <c r="Z58" s="151" t="s">
        <v>89</v>
      </c>
      <c r="AA58" s="152"/>
      <c r="AB58" s="152"/>
      <c r="AC58" s="153"/>
      <c r="AD58" s="151" t="s">
        <v>89</v>
      </c>
      <c r="AE58" s="152"/>
      <c r="AF58" s="152"/>
      <c r="AG58" s="153"/>
      <c r="AH58" s="151" t="s">
        <v>521</v>
      </c>
      <c r="AI58" s="152"/>
      <c r="AJ58" s="152"/>
      <c r="AK58" s="153"/>
      <c r="AL58" s="151" t="s">
        <v>89</v>
      </c>
      <c r="AM58" s="152"/>
      <c r="AN58" s="152"/>
      <c r="AO58" s="153"/>
      <c r="AP58" s="151" t="s">
        <v>506</v>
      </c>
      <c r="AQ58" s="152"/>
      <c r="AR58" s="152"/>
      <c r="AS58" s="153"/>
      <c r="AT58" s="151" t="s">
        <v>506</v>
      </c>
      <c r="AU58" s="152"/>
      <c r="AV58" s="152"/>
      <c r="AW58" s="153"/>
      <c r="AX58" s="151" t="s">
        <v>506</v>
      </c>
      <c r="AY58" s="152"/>
      <c r="AZ58" s="152"/>
      <c r="BA58" s="153"/>
      <c r="BB58" s="151" t="s">
        <v>506</v>
      </c>
      <c r="BC58" s="152"/>
      <c r="BD58" s="152"/>
      <c r="BE58" s="153"/>
      <c r="BF58" s="151" t="s">
        <v>506</v>
      </c>
      <c r="BG58" s="152"/>
      <c r="BH58" s="152"/>
      <c r="BI58" s="153"/>
      <c r="BJ58" s="151" t="s">
        <v>506</v>
      </c>
      <c r="BK58" s="152"/>
      <c r="BL58" s="152"/>
      <c r="BM58" s="153"/>
      <c r="BN58" s="151" t="s">
        <v>506</v>
      </c>
      <c r="BO58" s="152"/>
      <c r="BP58" s="152"/>
      <c r="BQ58" s="153"/>
      <c r="BR58" s="151" t="s">
        <v>506</v>
      </c>
      <c r="BS58" s="152"/>
      <c r="BT58" s="152"/>
      <c r="BU58" s="153"/>
      <c r="BV58" s="151" t="s">
        <v>506</v>
      </c>
      <c r="BW58" s="152"/>
      <c r="BX58" s="152"/>
      <c r="BY58" s="153"/>
      <c r="BZ58" s="151" t="s">
        <v>506</v>
      </c>
      <c r="CA58" s="152"/>
      <c r="CB58" s="152"/>
      <c r="CC58" s="153"/>
      <c r="CD58" s="23"/>
      <c r="CE58" s="23"/>
      <c r="CF58" s="23"/>
    </row>
    <row r="59" spans="1:84" s="26" customFormat="1" ht="20.100000000000001" customHeight="1" x14ac:dyDescent="0.25">
      <c r="A59" s="30"/>
      <c r="B59" s="150"/>
      <c r="C59" s="150"/>
      <c r="D59" s="150"/>
      <c r="E59" s="150"/>
      <c r="F59" s="150"/>
      <c r="G59" s="150"/>
      <c r="H59" s="150"/>
      <c r="I59" s="150"/>
      <c r="J59" s="150"/>
      <c r="K59" s="150"/>
      <c r="L59" s="150"/>
      <c r="M59" s="150"/>
      <c r="N59" s="150"/>
      <c r="O59" s="150"/>
      <c r="P59" s="150"/>
      <c r="Q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J59" s="150"/>
      <c r="BK59" s="150"/>
      <c r="BL59" s="150"/>
      <c r="BM59" s="150"/>
      <c r="BV59" s="150"/>
      <c r="BW59" s="150"/>
      <c r="BX59" s="150"/>
      <c r="BY59" s="150"/>
    </row>
  </sheetData>
  <mergeCells count="921">
    <mergeCell ref="A8:A9"/>
    <mergeCell ref="B8:E9"/>
    <mergeCell ref="F8:I9"/>
    <mergeCell ref="J8:M9"/>
    <mergeCell ref="N8:Q9"/>
    <mergeCell ref="R8:U9"/>
    <mergeCell ref="B2:AA2"/>
    <mergeCell ref="B3:AA3"/>
    <mergeCell ref="B4:AA4"/>
    <mergeCell ref="B5:I5"/>
    <mergeCell ref="B6:AA6"/>
    <mergeCell ref="B7:I7"/>
    <mergeCell ref="BV8:BY9"/>
    <mergeCell ref="BZ8:CC9"/>
    <mergeCell ref="B15:E15"/>
    <mergeCell ref="F15:I15"/>
    <mergeCell ref="J15:M15"/>
    <mergeCell ref="N15:Q15"/>
    <mergeCell ref="R15:U15"/>
    <mergeCell ref="V15:Y15"/>
    <mergeCell ref="Z15:AC15"/>
    <mergeCell ref="AT8:AW9"/>
    <mergeCell ref="AX8:BA9"/>
    <mergeCell ref="BB8:BE9"/>
    <mergeCell ref="BF8:BI9"/>
    <mergeCell ref="BJ8:BM9"/>
    <mergeCell ref="BN8:BQ9"/>
    <mergeCell ref="V8:Y9"/>
    <mergeCell ref="Z8:AC9"/>
    <mergeCell ref="AD8:AG9"/>
    <mergeCell ref="AH8:AK9"/>
    <mergeCell ref="AL8:AO9"/>
    <mergeCell ref="AP8:AS9"/>
    <mergeCell ref="BZ15:CC15"/>
    <mergeCell ref="BB15:BE15"/>
    <mergeCell ref="BV15:BY15"/>
    <mergeCell ref="R16:U16"/>
    <mergeCell ref="V16:Y16"/>
    <mergeCell ref="Z16:AC16"/>
    <mergeCell ref="AD16:AG16"/>
    <mergeCell ref="AH16:AK16"/>
    <mergeCell ref="BR8:BU9"/>
    <mergeCell ref="BF15:BI15"/>
    <mergeCell ref="BJ15:BM15"/>
    <mergeCell ref="BN15:BQ15"/>
    <mergeCell ref="BR15:BU15"/>
    <mergeCell ref="AD15:AG15"/>
    <mergeCell ref="AH15:AK15"/>
    <mergeCell ref="AL15:AO15"/>
    <mergeCell ref="AP15:AS15"/>
    <mergeCell ref="AT15:AW15"/>
    <mergeCell ref="AX15:BA15"/>
    <mergeCell ref="BJ16:BM16"/>
    <mergeCell ref="BN16:BQ16"/>
    <mergeCell ref="BR16:BU16"/>
    <mergeCell ref="BV16:BY16"/>
    <mergeCell ref="BZ16:CC16"/>
    <mergeCell ref="B17:E17"/>
    <mergeCell ref="F17:I17"/>
    <mergeCell ref="J17:M17"/>
    <mergeCell ref="N17:Q17"/>
    <mergeCell ref="R17:U17"/>
    <mergeCell ref="AL16:AO16"/>
    <mergeCell ref="AP16:AS16"/>
    <mergeCell ref="AT16:AW16"/>
    <mergeCell ref="AX16:BA16"/>
    <mergeCell ref="BB16:BE16"/>
    <mergeCell ref="BF16:BI16"/>
    <mergeCell ref="BR17:BU17"/>
    <mergeCell ref="BV17:BY17"/>
    <mergeCell ref="BZ17:CC17"/>
    <mergeCell ref="BB17:BE17"/>
    <mergeCell ref="BF17:BI17"/>
    <mergeCell ref="BJ17:BM17"/>
    <mergeCell ref="BN17:BQ17"/>
    <mergeCell ref="B16:E16"/>
    <mergeCell ref="F16:I16"/>
    <mergeCell ref="J16:M16"/>
    <mergeCell ref="N16:Q16"/>
    <mergeCell ref="B18:E18"/>
    <mergeCell ref="F18:I18"/>
    <mergeCell ref="J18:M18"/>
    <mergeCell ref="N18:Q18"/>
    <mergeCell ref="R18:U18"/>
    <mergeCell ref="V18:Y18"/>
    <mergeCell ref="Z18:AC18"/>
    <mergeCell ref="AT17:AW17"/>
    <mergeCell ref="AX17:BA17"/>
    <mergeCell ref="V17:Y17"/>
    <mergeCell ref="Z17:AC17"/>
    <mergeCell ref="AD17:AG17"/>
    <mergeCell ref="AH17:AK17"/>
    <mergeCell ref="AL17:AO17"/>
    <mergeCell ref="AP17:AS17"/>
    <mergeCell ref="BZ18:CC18"/>
    <mergeCell ref="B19:E19"/>
    <mergeCell ref="F19:I19"/>
    <mergeCell ref="J19:M19"/>
    <mergeCell ref="N19:Q19"/>
    <mergeCell ref="R19:U19"/>
    <mergeCell ref="V19:Y19"/>
    <mergeCell ref="Z19:AC19"/>
    <mergeCell ref="AD19:AG19"/>
    <mergeCell ref="AH19:AK19"/>
    <mergeCell ref="BB18:BE18"/>
    <mergeCell ref="BF18:BI18"/>
    <mergeCell ref="BJ18:BM18"/>
    <mergeCell ref="BN18:BQ18"/>
    <mergeCell ref="BR18:BU18"/>
    <mergeCell ref="BV18:BY18"/>
    <mergeCell ref="AD18:AG18"/>
    <mergeCell ref="AH18:AK18"/>
    <mergeCell ref="AL18:AO18"/>
    <mergeCell ref="AP18:AS18"/>
    <mergeCell ref="AT18:AW18"/>
    <mergeCell ref="AX18:BA18"/>
    <mergeCell ref="BJ19:BM19"/>
    <mergeCell ref="BN19:BQ19"/>
    <mergeCell ref="BR19:BU19"/>
    <mergeCell ref="BV19:BY19"/>
    <mergeCell ref="BZ19:CC19"/>
    <mergeCell ref="B20:E20"/>
    <mergeCell ref="F20:I20"/>
    <mergeCell ref="J20:M20"/>
    <mergeCell ref="N20:Q20"/>
    <mergeCell ref="R20:U20"/>
    <mergeCell ref="AL19:AO19"/>
    <mergeCell ref="AP19:AS19"/>
    <mergeCell ref="AT19:AW19"/>
    <mergeCell ref="AX19:BA19"/>
    <mergeCell ref="BB19:BE19"/>
    <mergeCell ref="BF19:BI19"/>
    <mergeCell ref="BR20:BU20"/>
    <mergeCell ref="BV20:BY20"/>
    <mergeCell ref="BZ20:CC20"/>
    <mergeCell ref="BB20:BE20"/>
    <mergeCell ref="BF20:BI20"/>
    <mergeCell ref="BJ20:BM20"/>
    <mergeCell ref="BN20:BQ20"/>
    <mergeCell ref="B21:E21"/>
    <mergeCell ref="F21:I21"/>
    <mergeCell ref="J21:M21"/>
    <mergeCell ref="N21:Q21"/>
    <mergeCell ref="R21:U21"/>
    <mergeCell ref="V21:Y21"/>
    <mergeCell ref="Z21:AC21"/>
    <mergeCell ref="AT20:AW20"/>
    <mergeCell ref="AX20:BA20"/>
    <mergeCell ref="V20:Y20"/>
    <mergeCell ref="Z20:AC20"/>
    <mergeCell ref="AD20:AG20"/>
    <mergeCell ref="AH20:AK20"/>
    <mergeCell ref="AL20:AO20"/>
    <mergeCell ref="AP20:AS20"/>
    <mergeCell ref="BZ21:CC21"/>
    <mergeCell ref="A22:A51"/>
    <mergeCell ref="C22:E22"/>
    <mergeCell ref="G22:I22"/>
    <mergeCell ref="K22:M22"/>
    <mergeCell ref="O22:Q22"/>
    <mergeCell ref="S22:U22"/>
    <mergeCell ref="W22:Y22"/>
    <mergeCell ref="AA22:AC22"/>
    <mergeCell ref="AE22:AG22"/>
    <mergeCell ref="BB21:BE21"/>
    <mergeCell ref="BF21:BI21"/>
    <mergeCell ref="BJ21:BM21"/>
    <mergeCell ref="BN21:BQ21"/>
    <mergeCell ref="BR21:BU21"/>
    <mergeCell ref="BV21:BY21"/>
    <mergeCell ref="AD21:AG21"/>
    <mergeCell ref="AH21:AK21"/>
    <mergeCell ref="AL21:AO21"/>
    <mergeCell ref="AP21:AS21"/>
    <mergeCell ref="AT21:AW21"/>
    <mergeCell ref="AX21:BA21"/>
    <mergeCell ref="BG22:BI22"/>
    <mergeCell ref="BK22:BM22"/>
    <mergeCell ref="BO22:BQ22"/>
    <mergeCell ref="BS22:BU22"/>
    <mergeCell ref="BW22:BY22"/>
    <mergeCell ref="CA22:CC22"/>
    <mergeCell ref="AI22:AK22"/>
    <mergeCell ref="AM22:AO22"/>
    <mergeCell ref="AQ22:AS22"/>
    <mergeCell ref="AU22:AW22"/>
    <mergeCell ref="AY22:BA22"/>
    <mergeCell ref="BC22:BE22"/>
    <mergeCell ref="C24:E24"/>
    <mergeCell ref="G24:I24"/>
    <mergeCell ref="K24:M24"/>
    <mergeCell ref="O24:Q24"/>
    <mergeCell ref="S24:U24"/>
    <mergeCell ref="W24:Y24"/>
    <mergeCell ref="AA24:AC24"/>
    <mergeCell ref="AE24:AG24"/>
    <mergeCell ref="AY23:BA23"/>
    <mergeCell ref="AA23:AC23"/>
    <mergeCell ref="AE23:AG23"/>
    <mergeCell ref="AI23:AK23"/>
    <mergeCell ref="AM23:AO23"/>
    <mergeCell ref="AQ23:AS23"/>
    <mergeCell ref="AU23:AW23"/>
    <mergeCell ref="C23:E23"/>
    <mergeCell ref="G23:I23"/>
    <mergeCell ref="K23:M23"/>
    <mergeCell ref="O23:Q23"/>
    <mergeCell ref="S23:U23"/>
    <mergeCell ref="W23:Y23"/>
    <mergeCell ref="CA24:CC24"/>
    <mergeCell ref="AI24:AK24"/>
    <mergeCell ref="AM24:AO24"/>
    <mergeCell ref="AQ24:AS24"/>
    <mergeCell ref="AU24:AW24"/>
    <mergeCell ref="AY24:BA24"/>
    <mergeCell ref="BC24:BE24"/>
    <mergeCell ref="BW23:BY23"/>
    <mergeCell ref="CA23:CC23"/>
    <mergeCell ref="BC23:BE23"/>
    <mergeCell ref="BG23:BI23"/>
    <mergeCell ref="BK23:BM23"/>
    <mergeCell ref="BO23:BQ23"/>
    <mergeCell ref="BS23:BU23"/>
    <mergeCell ref="K25:M25"/>
    <mergeCell ref="O25:Q25"/>
    <mergeCell ref="S25:U25"/>
    <mergeCell ref="W25:Y25"/>
    <mergeCell ref="BG24:BI24"/>
    <mergeCell ref="BK24:BM24"/>
    <mergeCell ref="BO24:BQ24"/>
    <mergeCell ref="BS24:BU24"/>
    <mergeCell ref="BW24:BY24"/>
    <mergeCell ref="BW25:BY25"/>
    <mergeCell ref="CA25:CC25"/>
    <mergeCell ref="C26:E26"/>
    <mergeCell ref="G26:I26"/>
    <mergeCell ref="K26:M26"/>
    <mergeCell ref="O26:Q26"/>
    <mergeCell ref="S26:U26"/>
    <mergeCell ref="W26:Y26"/>
    <mergeCell ref="AA26:AC26"/>
    <mergeCell ref="AE26:AG26"/>
    <mergeCell ref="AY25:BA25"/>
    <mergeCell ref="BC25:BE25"/>
    <mergeCell ref="BG25:BI25"/>
    <mergeCell ref="BK25:BM25"/>
    <mergeCell ref="BO25:BQ25"/>
    <mergeCell ref="BS25:BU25"/>
    <mergeCell ref="AA25:AC25"/>
    <mergeCell ref="AE25:AG25"/>
    <mergeCell ref="AI25:AK25"/>
    <mergeCell ref="AM25:AO25"/>
    <mergeCell ref="AQ25:AS25"/>
    <mergeCell ref="AU25:AW25"/>
    <mergeCell ref="C25:E25"/>
    <mergeCell ref="G25:I25"/>
    <mergeCell ref="BG26:BI26"/>
    <mergeCell ref="BK26:BM26"/>
    <mergeCell ref="BO26:BQ26"/>
    <mergeCell ref="BS26:BU26"/>
    <mergeCell ref="BW26:BY26"/>
    <mergeCell ref="CA26:CC26"/>
    <mergeCell ref="AI26:AK26"/>
    <mergeCell ref="AM26:AO26"/>
    <mergeCell ref="AQ26:AS26"/>
    <mergeCell ref="AU26:AW26"/>
    <mergeCell ref="AY26:BA26"/>
    <mergeCell ref="BC26:BE26"/>
    <mergeCell ref="C28:E28"/>
    <mergeCell ref="G28:I28"/>
    <mergeCell ref="K28:M28"/>
    <mergeCell ref="O28:Q28"/>
    <mergeCell ref="S28:U28"/>
    <mergeCell ref="W28:Y28"/>
    <mergeCell ref="AA28:AC28"/>
    <mergeCell ref="AE28:AG28"/>
    <mergeCell ref="AY27:BA27"/>
    <mergeCell ref="AA27:AC27"/>
    <mergeCell ref="AE27:AG27"/>
    <mergeCell ref="AI27:AK27"/>
    <mergeCell ref="AM27:AO27"/>
    <mergeCell ref="AQ27:AS27"/>
    <mergeCell ref="AU27:AW27"/>
    <mergeCell ref="C27:E27"/>
    <mergeCell ref="G27:I27"/>
    <mergeCell ref="K27:M27"/>
    <mergeCell ref="O27:Q27"/>
    <mergeCell ref="S27:U27"/>
    <mergeCell ref="W27:Y27"/>
    <mergeCell ref="CA28:CC28"/>
    <mergeCell ref="AI28:AK28"/>
    <mergeCell ref="AM28:AO28"/>
    <mergeCell ref="AQ28:AS28"/>
    <mergeCell ref="AU28:AW28"/>
    <mergeCell ref="AY28:BA28"/>
    <mergeCell ref="BC28:BE28"/>
    <mergeCell ref="BW27:BY27"/>
    <mergeCell ref="CA27:CC27"/>
    <mergeCell ref="BC27:BE27"/>
    <mergeCell ref="BG27:BI27"/>
    <mergeCell ref="BK27:BM27"/>
    <mergeCell ref="BO27:BQ27"/>
    <mergeCell ref="BS27:BU27"/>
    <mergeCell ref="K29:M29"/>
    <mergeCell ref="O29:Q29"/>
    <mergeCell ref="S29:U29"/>
    <mergeCell ref="W29:Y29"/>
    <mergeCell ref="BG28:BI28"/>
    <mergeCell ref="BK28:BM28"/>
    <mergeCell ref="BO28:BQ28"/>
    <mergeCell ref="BS28:BU28"/>
    <mergeCell ref="BW28:BY28"/>
    <mergeCell ref="BW29:BY29"/>
    <mergeCell ref="CA29:CC29"/>
    <mergeCell ref="C30:E30"/>
    <mergeCell ref="G30:I30"/>
    <mergeCell ref="K30:M30"/>
    <mergeCell ref="O30:Q30"/>
    <mergeCell ref="S30:U30"/>
    <mergeCell ref="W30:Y30"/>
    <mergeCell ref="AA30:AC30"/>
    <mergeCell ref="AE30:AG30"/>
    <mergeCell ref="AY29:BA29"/>
    <mergeCell ref="BC29:BE29"/>
    <mergeCell ref="BG29:BI29"/>
    <mergeCell ref="BK29:BM29"/>
    <mergeCell ref="BO29:BQ29"/>
    <mergeCell ref="BS29:BU29"/>
    <mergeCell ref="AA29:AC29"/>
    <mergeCell ref="AE29:AG29"/>
    <mergeCell ref="AI29:AK29"/>
    <mergeCell ref="AM29:AO29"/>
    <mergeCell ref="AQ29:AS29"/>
    <mergeCell ref="AU29:AW29"/>
    <mergeCell ref="C29:E29"/>
    <mergeCell ref="G29:I29"/>
    <mergeCell ref="BG30:BI30"/>
    <mergeCell ref="BK30:BM30"/>
    <mergeCell ref="BO30:BQ30"/>
    <mergeCell ref="BS30:BU30"/>
    <mergeCell ref="BW30:BY30"/>
    <mergeCell ref="CA30:CC30"/>
    <mergeCell ref="AI30:AK30"/>
    <mergeCell ref="AM30:AO30"/>
    <mergeCell ref="AQ30:AS30"/>
    <mergeCell ref="AU30:AW30"/>
    <mergeCell ref="AY30:BA30"/>
    <mergeCell ref="BC30:BE30"/>
    <mergeCell ref="C32:E32"/>
    <mergeCell ref="G32:I32"/>
    <mergeCell ref="K32:M32"/>
    <mergeCell ref="O32:Q32"/>
    <mergeCell ref="S32:U32"/>
    <mergeCell ref="W32:Y32"/>
    <mergeCell ref="AA32:AC32"/>
    <mergeCell ref="AE32:AG32"/>
    <mergeCell ref="AY31:BA31"/>
    <mergeCell ref="AA31:AC31"/>
    <mergeCell ref="AE31:AG31"/>
    <mergeCell ref="AI31:AK31"/>
    <mergeCell ref="AM31:AO31"/>
    <mergeCell ref="AQ31:AS31"/>
    <mergeCell ref="AU31:AW31"/>
    <mergeCell ref="C31:E31"/>
    <mergeCell ref="G31:I31"/>
    <mergeCell ref="K31:M31"/>
    <mergeCell ref="O31:Q31"/>
    <mergeCell ref="S31:U31"/>
    <mergeCell ref="W31:Y31"/>
    <mergeCell ref="CA32:CC32"/>
    <mergeCell ref="AI32:AK32"/>
    <mergeCell ref="AM32:AO32"/>
    <mergeCell ref="AQ32:AS32"/>
    <mergeCell ref="AU32:AW32"/>
    <mergeCell ref="AY32:BA32"/>
    <mergeCell ref="BC32:BE32"/>
    <mergeCell ref="BW31:BY31"/>
    <mergeCell ref="CA31:CC31"/>
    <mergeCell ref="BC31:BE31"/>
    <mergeCell ref="BG31:BI31"/>
    <mergeCell ref="BK31:BM31"/>
    <mergeCell ref="BO31:BQ31"/>
    <mergeCell ref="BS31:BU31"/>
    <mergeCell ref="K33:M33"/>
    <mergeCell ref="O33:Q33"/>
    <mergeCell ref="S33:U33"/>
    <mergeCell ref="W33:Y33"/>
    <mergeCell ref="BG32:BI32"/>
    <mergeCell ref="BK32:BM32"/>
    <mergeCell ref="BO32:BQ32"/>
    <mergeCell ref="BS32:BU32"/>
    <mergeCell ref="BW32:BY32"/>
    <mergeCell ref="BW33:BY33"/>
    <mergeCell ref="CA33:CC33"/>
    <mergeCell ref="C34:E34"/>
    <mergeCell ref="G34:I34"/>
    <mergeCell ref="K34:M34"/>
    <mergeCell ref="O34:Q34"/>
    <mergeCell ref="S34:U34"/>
    <mergeCell ref="W34:Y34"/>
    <mergeCell ref="AA34:AC34"/>
    <mergeCell ref="AE34:AG34"/>
    <mergeCell ref="AY33:BA33"/>
    <mergeCell ref="BC33:BE33"/>
    <mergeCell ref="BG33:BI33"/>
    <mergeCell ref="BK33:BM33"/>
    <mergeCell ref="BO33:BQ33"/>
    <mergeCell ref="BS33:BU33"/>
    <mergeCell ref="AA33:AC33"/>
    <mergeCell ref="AE33:AG33"/>
    <mergeCell ref="AI33:AK33"/>
    <mergeCell ref="AM33:AO33"/>
    <mergeCell ref="AQ33:AS33"/>
    <mergeCell ref="AU33:AW33"/>
    <mergeCell ref="C33:E33"/>
    <mergeCell ref="G33:I33"/>
    <mergeCell ref="BG34:BI34"/>
    <mergeCell ref="BK34:BM34"/>
    <mergeCell ref="BO34:BQ34"/>
    <mergeCell ref="BS34:BU34"/>
    <mergeCell ref="BW34:BY34"/>
    <mergeCell ref="CA34:CC34"/>
    <mergeCell ref="AI34:AK34"/>
    <mergeCell ref="AM34:AO34"/>
    <mergeCell ref="AQ34:AS34"/>
    <mergeCell ref="AU34:AW34"/>
    <mergeCell ref="AY34:BA34"/>
    <mergeCell ref="BC34:BE34"/>
    <mergeCell ref="C36:E36"/>
    <mergeCell ref="G36:I36"/>
    <mergeCell ref="K36:M36"/>
    <mergeCell ref="O36:Q36"/>
    <mergeCell ref="S36:U36"/>
    <mergeCell ref="W36:Y36"/>
    <mergeCell ref="AA36:AC36"/>
    <mergeCell ref="AE36:AG36"/>
    <mergeCell ref="AY35:BA35"/>
    <mergeCell ref="AA35:AC35"/>
    <mergeCell ref="AE35:AG35"/>
    <mergeCell ref="AI35:AK35"/>
    <mergeCell ref="AM35:AO35"/>
    <mergeCell ref="AQ35:AS35"/>
    <mergeCell ref="AU35:AW35"/>
    <mergeCell ref="C35:E35"/>
    <mergeCell ref="G35:I35"/>
    <mergeCell ref="K35:M35"/>
    <mergeCell ref="O35:Q35"/>
    <mergeCell ref="S35:U35"/>
    <mergeCell ref="W35:Y35"/>
    <mergeCell ref="CA36:CC36"/>
    <mergeCell ref="AI36:AK36"/>
    <mergeCell ref="AM36:AO36"/>
    <mergeCell ref="AQ36:AS36"/>
    <mergeCell ref="AU36:AW36"/>
    <mergeCell ref="AY36:BA36"/>
    <mergeCell ref="BC36:BE36"/>
    <mergeCell ref="BW35:BY35"/>
    <mergeCell ref="CA35:CC35"/>
    <mergeCell ref="BC35:BE35"/>
    <mergeCell ref="BG35:BI35"/>
    <mergeCell ref="BK35:BM35"/>
    <mergeCell ref="BO35:BQ35"/>
    <mergeCell ref="BS35:BU35"/>
    <mergeCell ref="K37:M37"/>
    <mergeCell ref="O37:Q37"/>
    <mergeCell ref="S37:U37"/>
    <mergeCell ref="W37:Y37"/>
    <mergeCell ref="BG36:BI36"/>
    <mergeCell ref="BK36:BM36"/>
    <mergeCell ref="BO36:BQ36"/>
    <mergeCell ref="BS36:BU36"/>
    <mergeCell ref="BW36:BY36"/>
    <mergeCell ref="BW37:BY37"/>
    <mergeCell ref="CA37:CC37"/>
    <mergeCell ref="C38:E38"/>
    <mergeCell ref="G38:I38"/>
    <mergeCell ref="K38:M38"/>
    <mergeCell ref="O38:Q38"/>
    <mergeCell ref="S38:U38"/>
    <mergeCell ref="W38:Y38"/>
    <mergeCell ref="AA38:AC38"/>
    <mergeCell ref="AE38:AG38"/>
    <mergeCell ref="AY37:BA37"/>
    <mergeCell ref="BC37:BE37"/>
    <mergeCell ref="BG37:BI37"/>
    <mergeCell ref="BK37:BM37"/>
    <mergeCell ref="BO37:BQ37"/>
    <mergeCell ref="BS37:BU37"/>
    <mergeCell ref="AA37:AC37"/>
    <mergeCell ref="AE37:AG37"/>
    <mergeCell ref="AI37:AK37"/>
    <mergeCell ref="AM37:AO37"/>
    <mergeCell ref="AQ37:AS37"/>
    <mergeCell ref="AU37:AW37"/>
    <mergeCell ref="C37:E37"/>
    <mergeCell ref="G37:I37"/>
    <mergeCell ref="BG38:BI38"/>
    <mergeCell ref="BK38:BM38"/>
    <mergeCell ref="BO38:BQ38"/>
    <mergeCell ref="BS38:BU38"/>
    <mergeCell ref="BW38:BY38"/>
    <mergeCell ref="CA38:CC38"/>
    <mergeCell ref="AI38:AK38"/>
    <mergeCell ref="AM38:AO38"/>
    <mergeCell ref="AQ38:AS38"/>
    <mergeCell ref="AU38:AW38"/>
    <mergeCell ref="AY38:BA38"/>
    <mergeCell ref="BC38:BE38"/>
    <mergeCell ref="C40:E40"/>
    <mergeCell ref="G40:I40"/>
    <mergeCell ref="K40:M40"/>
    <mergeCell ref="O40:Q40"/>
    <mergeCell ref="S40:U40"/>
    <mergeCell ref="W40:Y40"/>
    <mergeCell ref="AA40:AC40"/>
    <mergeCell ref="AE40:AG40"/>
    <mergeCell ref="AY39:BA39"/>
    <mergeCell ref="AA39:AC39"/>
    <mergeCell ref="AE39:AG39"/>
    <mergeCell ref="AI39:AK39"/>
    <mergeCell ref="AM39:AO39"/>
    <mergeCell ref="AQ39:AS39"/>
    <mergeCell ref="AU39:AW39"/>
    <mergeCell ref="C39:E39"/>
    <mergeCell ref="G39:I39"/>
    <mergeCell ref="K39:M39"/>
    <mergeCell ref="O39:Q39"/>
    <mergeCell ref="S39:U39"/>
    <mergeCell ref="W39:Y39"/>
    <mergeCell ref="CA40:CC40"/>
    <mergeCell ref="AI40:AK40"/>
    <mergeCell ref="AM40:AO40"/>
    <mergeCell ref="AQ40:AS40"/>
    <mergeCell ref="AU40:AW40"/>
    <mergeCell ref="AY40:BA40"/>
    <mergeCell ref="BC40:BE40"/>
    <mergeCell ref="BW39:BY39"/>
    <mergeCell ref="CA39:CC39"/>
    <mergeCell ref="BC39:BE39"/>
    <mergeCell ref="BG39:BI39"/>
    <mergeCell ref="BK39:BM39"/>
    <mergeCell ref="BO39:BQ39"/>
    <mergeCell ref="BS39:BU39"/>
    <mergeCell ref="K41:M41"/>
    <mergeCell ref="O41:Q41"/>
    <mergeCell ref="S41:U41"/>
    <mergeCell ref="W41:Y41"/>
    <mergeCell ref="BG40:BI40"/>
    <mergeCell ref="BK40:BM40"/>
    <mergeCell ref="BO40:BQ40"/>
    <mergeCell ref="BS40:BU40"/>
    <mergeCell ref="BW40:BY40"/>
    <mergeCell ref="BW41:BY41"/>
    <mergeCell ref="CA41:CC41"/>
    <mergeCell ref="C42:E42"/>
    <mergeCell ref="G42:I42"/>
    <mergeCell ref="K42:M42"/>
    <mergeCell ref="O42:Q42"/>
    <mergeCell ref="S42:U42"/>
    <mergeCell ref="W42:Y42"/>
    <mergeCell ref="AA42:AC42"/>
    <mergeCell ref="AE42:AG42"/>
    <mergeCell ref="AY41:BA41"/>
    <mergeCell ref="BC41:BE41"/>
    <mergeCell ref="BG41:BI41"/>
    <mergeCell ref="BK41:BM41"/>
    <mergeCell ref="BO41:BQ41"/>
    <mergeCell ref="BS41:BU41"/>
    <mergeCell ref="AA41:AC41"/>
    <mergeCell ref="AE41:AG41"/>
    <mergeCell ref="AI41:AK41"/>
    <mergeCell ref="AM41:AO41"/>
    <mergeCell ref="AQ41:AS41"/>
    <mergeCell ref="AU41:AW41"/>
    <mergeCell ref="C41:E41"/>
    <mergeCell ref="G41:I41"/>
    <mergeCell ref="BG42:BI42"/>
    <mergeCell ref="BK42:BM42"/>
    <mergeCell ref="BO42:BQ42"/>
    <mergeCell ref="BS42:BU42"/>
    <mergeCell ref="BW42:BY42"/>
    <mergeCell ref="CA42:CC42"/>
    <mergeCell ref="AI42:AK42"/>
    <mergeCell ref="AM42:AO42"/>
    <mergeCell ref="AQ42:AS42"/>
    <mergeCell ref="AU42:AW42"/>
    <mergeCell ref="AY42:BA42"/>
    <mergeCell ref="BC42:BE42"/>
    <mergeCell ref="C44:E44"/>
    <mergeCell ref="G44:I44"/>
    <mergeCell ref="K44:M44"/>
    <mergeCell ref="O44:Q44"/>
    <mergeCell ref="S44:U44"/>
    <mergeCell ref="W44:Y44"/>
    <mergeCell ref="AA44:AC44"/>
    <mergeCell ref="AE44:AG44"/>
    <mergeCell ref="AY43:BA43"/>
    <mergeCell ref="AA43:AC43"/>
    <mergeCell ref="AE43:AG43"/>
    <mergeCell ref="AI43:AK43"/>
    <mergeCell ref="AM43:AO43"/>
    <mergeCell ref="AQ43:AS43"/>
    <mergeCell ref="AU43:AW43"/>
    <mergeCell ref="C43:E43"/>
    <mergeCell ref="G43:I43"/>
    <mergeCell ref="K43:M43"/>
    <mergeCell ref="O43:Q43"/>
    <mergeCell ref="S43:U43"/>
    <mergeCell ref="W43:Y43"/>
    <mergeCell ref="CA44:CC44"/>
    <mergeCell ref="AI44:AK44"/>
    <mergeCell ref="AM44:AO44"/>
    <mergeCell ref="AQ44:AS44"/>
    <mergeCell ref="AU44:AW44"/>
    <mergeCell ref="AY44:BA44"/>
    <mergeCell ref="BC44:BE44"/>
    <mergeCell ref="BW43:BY43"/>
    <mergeCell ref="CA43:CC43"/>
    <mergeCell ref="BC43:BE43"/>
    <mergeCell ref="BG43:BI43"/>
    <mergeCell ref="BK43:BM43"/>
    <mergeCell ref="BO43:BQ43"/>
    <mergeCell ref="BS43:BU43"/>
    <mergeCell ref="K45:M45"/>
    <mergeCell ref="O45:Q45"/>
    <mergeCell ref="S45:U45"/>
    <mergeCell ref="W45:Y45"/>
    <mergeCell ref="BG44:BI44"/>
    <mergeCell ref="BK44:BM44"/>
    <mergeCell ref="BO44:BQ44"/>
    <mergeCell ref="BS44:BU44"/>
    <mergeCell ref="BW44:BY44"/>
    <mergeCell ref="BW45:BY45"/>
    <mergeCell ref="CA45:CC45"/>
    <mergeCell ref="C46:E46"/>
    <mergeCell ref="G46:I46"/>
    <mergeCell ref="K46:M46"/>
    <mergeCell ref="O46:Q46"/>
    <mergeCell ref="S46:U46"/>
    <mergeCell ref="W46:Y46"/>
    <mergeCell ref="AA46:AC46"/>
    <mergeCell ref="AE46:AG46"/>
    <mergeCell ref="AY45:BA45"/>
    <mergeCell ref="BC45:BE45"/>
    <mergeCell ref="BG45:BI45"/>
    <mergeCell ref="BK45:BM45"/>
    <mergeCell ref="BO45:BQ45"/>
    <mergeCell ref="BS45:BU45"/>
    <mergeCell ref="AA45:AC45"/>
    <mergeCell ref="AE45:AG45"/>
    <mergeCell ref="AI45:AK45"/>
    <mergeCell ref="AM45:AO45"/>
    <mergeCell ref="AQ45:AS45"/>
    <mergeCell ref="AU45:AW45"/>
    <mergeCell ref="C45:E45"/>
    <mergeCell ref="G45:I45"/>
    <mergeCell ref="BG46:BI46"/>
    <mergeCell ref="BK46:BM46"/>
    <mergeCell ref="BO46:BQ46"/>
    <mergeCell ref="BS46:BU46"/>
    <mergeCell ref="BW46:BY46"/>
    <mergeCell ref="CA46:CC46"/>
    <mergeCell ref="AI46:AK46"/>
    <mergeCell ref="AM46:AO46"/>
    <mergeCell ref="AQ46:AS46"/>
    <mergeCell ref="AU46:AW46"/>
    <mergeCell ref="AY46:BA46"/>
    <mergeCell ref="BC46:BE46"/>
    <mergeCell ref="C48:E48"/>
    <mergeCell ref="G48:I48"/>
    <mergeCell ref="K48:M48"/>
    <mergeCell ref="O48:Q48"/>
    <mergeCell ref="S48:U48"/>
    <mergeCell ref="W48:Y48"/>
    <mergeCell ref="AA48:AC48"/>
    <mergeCell ref="AE48:AG48"/>
    <mergeCell ref="AY47:BA47"/>
    <mergeCell ref="AA47:AC47"/>
    <mergeCell ref="AE47:AG47"/>
    <mergeCell ref="AI47:AK47"/>
    <mergeCell ref="AM47:AO47"/>
    <mergeCell ref="AQ47:AS47"/>
    <mergeCell ref="AU47:AW47"/>
    <mergeCell ref="C47:E47"/>
    <mergeCell ref="G47:I47"/>
    <mergeCell ref="K47:M47"/>
    <mergeCell ref="O47:Q47"/>
    <mergeCell ref="S47:U47"/>
    <mergeCell ref="W47:Y47"/>
    <mergeCell ref="CA48:CC48"/>
    <mergeCell ref="AI48:AK48"/>
    <mergeCell ref="AM48:AO48"/>
    <mergeCell ref="AQ48:AS48"/>
    <mergeCell ref="AU48:AW48"/>
    <mergeCell ref="AY48:BA48"/>
    <mergeCell ref="BC48:BE48"/>
    <mergeCell ref="BW47:BY47"/>
    <mergeCell ref="CA47:CC47"/>
    <mergeCell ref="BC47:BE47"/>
    <mergeCell ref="BG47:BI47"/>
    <mergeCell ref="BK47:BM47"/>
    <mergeCell ref="BO47:BQ47"/>
    <mergeCell ref="BS47:BU47"/>
    <mergeCell ref="K49:M49"/>
    <mergeCell ref="O49:Q49"/>
    <mergeCell ref="S49:U49"/>
    <mergeCell ref="W49:Y49"/>
    <mergeCell ref="BG48:BI48"/>
    <mergeCell ref="BK48:BM48"/>
    <mergeCell ref="BO48:BQ48"/>
    <mergeCell ref="BS48:BU48"/>
    <mergeCell ref="BW48:BY48"/>
    <mergeCell ref="BW49:BY49"/>
    <mergeCell ref="CA49:CC49"/>
    <mergeCell ref="C50:E50"/>
    <mergeCell ref="G50:I50"/>
    <mergeCell ref="K50:M50"/>
    <mergeCell ref="O50:Q50"/>
    <mergeCell ref="S50:U50"/>
    <mergeCell ref="W50:Y50"/>
    <mergeCell ref="AA50:AC50"/>
    <mergeCell ref="AE50:AG50"/>
    <mergeCell ref="AY49:BA49"/>
    <mergeCell ref="BC49:BE49"/>
    <mergeCell ref="BG49:BI49"/>
    <mergeCell ref="BK49:BM49"/>
    <mergeCell ref="BO49:BQ49"/>
    <mergeCell ref="BS49:BU49"/>
    <mergeCell ref="AA49:AC49"/>
    <mergeCell ref="AE49:AG49"/>
    <mergeCell ref="AI49:AK49"/>
    <mergeCell ref="AM49:AO49"/>
    <mergeCell ref="AQ49:AS49"/>
    <mergeCell ref="AU49:AW49"/>
    <mergeCell ref="C49:E49"/>
    <mergeCell ref="G49:I49"/>
    <mergeCell ref="BG50:BI50"/>
    <mergeCell ref="BK50:BM50"/>
    <mergeCell ref="BO50:BQ50"/>
    <mergeCell ref="BS50:BU50"/>
    <mergeCell ref="BW50:BY50"/>
    <mergeCell ref="CA50:CC50"/>
    <mergeCell ref="AI50:AK50"/>
    <mergeCell ref="AM50:AO50"/>
    <mergeCell ref="AQ50:AS50"/>
    <mergeCell ref="AU50:AW50"/>
    <mergeCell ref="AY50:BA50"/>
    <mergeCell ref="BC50:BE50"/>
    <mergeCell ref="B52:E52"/>
    <mergeCell ref="F52:I52"/>
    <mergeCell ref="J52:M52"/>
    <mergeCell ref="N52:Q52"/>
    <mergeCell ref="R52:U52"/>
    <mergeCell ref="V52:Y52"/>
    <mergeCell ref="Z52:AC52"/>
    <mergeCell ref="AD52:AG52"/>
    <mergeCell ref="AY51:BA51"/>
    <mergeCell ref="AA51:AC51"/>
    <mergeCell ref="AE51:AG51"/>
    <mergeCell ref="AI51:AK51"/>
    <mergeCell ref="AM51:AO51"/>
    <mergeCell ref="AQ51:AS51"/>
    <mergeCell ref="AU51:AW51"/>
    <mergeCell ref="C51:E51"/>
    <mergeCell ref="G51:I51"/>
    <mergeCell ref="K51:M51"/>
    <mergeCell ref="O51:Q51"/>
    <mergeCell ref="S51:U51"/>
    <mergeCell ref="W51:Y51"/>
    <mergeCell ref="BZ52:CC52"/>
    <mergeCell ref="AH52:AK52"/>
    <mergeCell ref="AL52:AO52"/>
    <mergeCell ref="AP52:AS52"/>
    <mergeCell ref="AT52:AW52"/>
    <mergeCell ref="AX52:BA52"/>
    <mergeCell ref="BB52:BE52"/>
    <mergeCell ref="BW51:BY51"/>
    <mergeCell ref="CA51:CC51"/>
    <mergeCell ref="BC51:BE51"/>
    <mergeCell ref="BG51:BI51"/>
    <mergeCell ref="BK51:BM51"/>
    <mergeCell ref="BO51:BQ51"/>
    <mergeCell ref="BS51:BU51"/>
    <mergeCell ref="J53:M53"/>
    <mergeCell ref="N53:Q53"/>
    <mergeCell ref="R53:U53"/>
    <mergeCell ref="V53:Y53"/>
    <mergeCell ref="BF52:BI52"/>
    <mergeCell ref="BJ52:BM52"/>
    <mergeCell ref="BN52:BQ52"/>
    <mergeCell ref="BR52:BU52"/>
    <mergeCell ref="BV52:BY52"/>
    <mergeCell ref="BV53:BY53"/>
    <mergeCell ref="BZ53:CC53"/>
    <mergeCell ref="B54:E54"/>
    <mergeCell ref="F54:I54"/>
    <mergeCell ref="J54:M54"/>
    <mergeCell ref="N54:Q54"/>
    <mergeCell ref="R54:U54"/>
    <mergeCell ref="V54:Y54"/>
    <mergeCell ref="Z54:AC54"/>
    <mergeCell ref="AD54:AG54"/>
    <mergeCell ref="AX53:BA53"/>
    <mergeCell ref="BB53:BE53"/>
    <mergeCell ref="BF53:BI53"/>
    <mergeCell ref="BJ53:BM53"/>
    <mergeCell ref="BN53:BQ53"/>
    <mergeCell ref="BR53:BU53"/>
    <mergeCell ref="Z53:AC53"/>
    <mergeCell ref="AD53:AG53"/>
    <mergeCell ref="AH53:AK53"/>
    <mergeCell ref="AL53:AO53"/>
    <mergeCell ref="AP53:AS53"/>
    <mergeCell ref="AT53:AW53"/>
    <mergeCell ref="B53:E53"/>
    <mergeCell ref="F53:I53"/>
    <mergeCell ref="BF54:BI54"/>
    <mergeCell ref="BJ54:BM54"/>
    <mergeCell ref="BN54:BQ54"/>
    <mergeCell ref="BR54:BU54"/>
    <mergeCell ref="BV54:BY54"/>
    <mergeCell ref="BZ54:CC54"/>
    <mergeCell ref="AH54:AK54"/>
    <mergeCell ref="AL54:AO54"/>
    <mergeCell ref="AP54:AS54"/>
    <mergeCell ref="AT54:AW54"/>
    <mergeCell ref="AX54:BA54"/>
    <mergeCell ref="BB54:BE54"/>
    <mergeCell ref="B56:E56"/>
    <mergeCell ref="F56:I56"/>
    <mergeCell ref="J56:M56"/>
    <mergeCell ref="N56:Q56"/>
    <mergeCell ref="R56:U56"/>
    <mergeCell ref="V56:Y56"/>
    <mergeCell ref="Z56:AC56"/>
    <mergeCell ref="AD56:AG56"/>
    <mergeCell ref="AX55:BA55"/>
    <mergeCell ref="Z55:AC55"/>
    <mergeCell ref="AD55:AG55"/>
    <mergeCell ref="AH55:AK55"/>
    <mergeCell ref="AL55:AO55"/>
    <mergeCell ref="AP55:AS55"/>
    <mergeCell ref="AT55:AW55"/>
    <mergeCell ref="B55:E55"/>
    <mergeCell ref="F55:I55"/>
    <mergeCell ref="J55:M55"/>
    <mergeCell ref="N55:Q55"/>
    <mergeCell ref="R55:U55"/>
    <mergeCell ref="V55:Y55"/>
    <mergeCell ref="BZ56:CC56"/>
    <mergeCell ref="AH56:AK56"/>
    <mergeCell ref="AL56:AO56"/>
    <mergeCell ref="AP56:AS56"/>
    <mergeCell ref="AT56:AW56"/>
    <mergeCell ref="AX56:BA56"/>
    <mergeCell ref="BB56:BE56"/>
    <mergeCell ref="BV55:BY55"/>
    <mergeCell ref="BZ55:CC55"/>
    <mergeCell ref="BB55:BE55"/>
    <mergeCell ref="BF55:BI55"/>
    <mergeCell ref="BJ55:BM55"/>
    <mergeCell ref="BN55:BQ55"/>
    <mergeCell ref="BR55:BU55"/>
    <mergeCell ref="J57:M57"/>
    <mergeCell ref="N57:Q57"/>
    <mergeCell ref="R57:U57"/>
    <mergeCell ref="V57:Y57"/>
    <mergeCell ref="BF56:BI56"/>
    <mergeCell ref="BJ56:BM56"/>
    <mergeCell ref="BN56:BQ56"/>
    <mergeCell ref="BR56:BU56"/>
    <mergeCell ref="BV56:BY56"/>
    <mergeCell ref="BV57:BY57"/>
    <mergeCell ref="BZ57:CC57"/>
    <mergeCell ref="B58:E58"/>
    <mergeCell ref="F58:I58"/>
    <mergeCell ref="J58:M58"/>
    <mergeCell ref="N58:Q58"/>
    <mergeCell ref="R58:U58"/>
    <mergeCell ref="V58:Y58"/>
    <mergeCell ref="Z58:AC58"/>
    <mergeCell ref="AD58:AG58"/>
    <mergeCell ref="AX57:BA57"/>
    <mergeCell ref="BB57:BE57"/>
    <mergeCell ref="BF57:BI57"/>
    <mergeCell ref="BJ57:BM57"/>
    <mergeCell ref="BN57:BQ57"/>
    <mergeCell ref="BR57:BU57"/>
    <mergeCell ref="Z57:AC57"/>
    <mergeCell ref="AD57:AG57"/>
    <mergeCell ref="AH57:AK57"/>
    <mergeCell ref="AL57:AO57"/>
    <mergeCell ref="AP57:AS57"/>
    <mergeCell ref="AT57:AW57"/>
    <mergeCell ref="B57:E57"/>
    <mergeCell ref="F57:I57"/>
    <mergeCell ref="BF58:BI58"/>
    <mergeCell ref="BJ58:BM58"/>
    <mergeCell ref="BN58:BQ58"/>
    <mergeCell ref="BR58:BU58"/>
    <mergeCell ref="BV58:BY58"/>
    <mergeCell ref="BZ58:CC58"/>
    <mergeCell ref="AH58:AK58"/>
    <mergeCell ref="AL58:AO58"/>
    <mergeCell ref="AP58:AS58"/>
    <mergeCell ref="AT58:AW58"/>
    <mergeCell ref="AX58:BA58"/>
    <mergeCell ref="BB58:BE58"/>
    <mergeCell ref="BV59:BY59"/>
    <mergeCell ref="AH59:AK59"/>
    <mergeCell ref="AL59:AO59"/>
    <mergeCell ref="AP59:AS59"/>
    <mergeCell ref="AT59:AW59"/>
    <mergeCell ref="AX59:BA59"/>
    <mergeCell ref="BJ59:BM59"/>
    <mergeCell ref="B59:E59"/>
    <mergeCell ref="F59:I59"/>
    <mergeCell ref="J59:M59"/>
    <mergeCell ref="N59:Q59"/>
    <mergeCell ref="Z59:AC59"/>
    <mergeCell ref="AD59:AG59"/>
  </mergeCells>
  <printOptions horizontalCentered="1" verticalCentered="1"/>
  <pageMargins left="0.19685039370078741" right="0.19685039370078741" top="0.19685039370078741" bottom="0.19685039370078741" header="0.31496062992125984" footer="0.31496062992125984"/>
  <pageSetup scale="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92"/>
  <sheetViews>
    <sheetView zoomScale="70" zoomScaleNormal="70" workbookViewId="0">
      <pane xSplit="6" ySplit="7" topLeftCell="G8" activePane="bottomRight" state="frozen"/>
      <selection pane="topRight" activeCell="G1" sqref="G1"/>
      <selection pane="bottomLeft" activeCell="A8" sqref="A8"/>
      <selection pane="bottomRight" activeCell="N87" sqref="N87"/>
    </sheetView>
  </sheetViews>
  <sheetFormatPr baseColWidth="10" defaultColWidth="17.5703125" defaultRowHeight="11.25" x14ac:dyDescent="0.15"/>
  <cols>
    <col min="1" max="1" width="8.140625" style="81" customWidth="1"/>
    <col min="2" max="3" width="17.5703125" style="81"/>
    <col min="4" max="4" width="25.85546875" style="81" customWidth="1"/>
    <col min="5" max="5" width="17.5703125" style="81"/>
    <col min="6" max="6" width="25.28515625" style="81" customWidth="1"/>
    <col min="7" max="7" width="17.5703125" style="81"/>
    <col min="8" max="8" width="14.7109375" style="81" customWidth="1"/>
    <col min="9" max="9" width="26.28515625" style="81" customWidth="1"/>
    <col min="10" max="10" width="29.7109375" style="81" customWidth="1"/>
    <col min="11" max="11" width="20.5703125" style="81" customWidth="1"/>
    <col min="12" max="12" width="31.85546875" style="81" customWidth="1"/>
    <col min="13" max="14" width="14.7109375" style="81" customWidth="1"/>
    <col min="15" max="15" width="48.7109375" style="96" customWidth="1"/>
    <col min="16" max="16" width="24.140625" style="81" customWidth="1"/>
    <col min="17" max="17" width="19.5703125" style="81" customWidth="1"/>
    <col min="18" max="18" width="26.85546875" style="81" bestFit="1" customWidth="1"/>
    <col min="19" max="19" width="28" style="81" customWidth="1"/>
    <col min="20" max="20" width="64" style="81" customWidth="1"/>
    <col min="21" max="21" width="54.42578125" style="81" customWidth="1"/>
    <col min="22" max="22" width="41" style="81" customWidth="1"/>
    <col min="23" max="23" width="47.140625" style="81" customWidth="1"/>
    <col min="24" max="24" width="27.140625" style="81" customWidth="1"/>
    <col min="25" max="25" width="38.85546875" style="81" customWidth="1"/>
    <col min="26" max="26" width="22.28515625" style="81" customWidth="1"/>
    <col min="27" max="27" width="33.28515625" style="81" customWidth="1"/>
    <col min="28" max="28" width="10.42578125" style="81" hidden="1" customWidth="1"/>
    <col min="29" max="50" width="0" style="81" hidden="1" customWidth="1"/>
    <col min="51" max="16384" width="17.5703125" style="81"/>
  </cols>
  <sheetData>
    <row r="1" spans="2:51" s="65" customFormat="1" x14ac:dyDescent="0.25">
      <c r="B1" s="149"/>
      <c r="F1" s="66"/>
      <c r="G1" s="67"/>
      <c r="O1" s="68"/>
    </row>
    <row r="2" spans="2:51" s="65" customFormat="1" x14ac:dyDescent="0.25">
      <c r="B2" s="202" t="s">
        <v>0</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row>
    <row r="3" spans="2:51" s="65" customFormat="1" ht="48" customHeight="1" x14ac:dyDescent="0.25">
      <c r="B3" s="202" t="s">
        <v>113</v>
      </c>
      <c r="C3" s="202"/>
      <c r="D3" s="202"/>
      <c r="E3" s="202"/>
      <c r="F3" s="202"/>
      <c r="G3" s="202"/>
      <c r="H3" s="202"/>
      <c r="I3" s="202"/>
      <c r="J3" s="202"/>
      <c r="K3" s="202"/>
      <c r="L3" s="202"/>
      <c r="M3" s="202"/>
      <c r="N3" s="202"/>
      <c r="O3" s="202"/>
      <c r="P3" s="202"/>
      <c r="Q3" s="202"/>
      <c r="R3" s="202"/>
      <c r="S3" s="202"/>
      <c r="T3" s="202"/>
      <c r="U3" s="202"/>
      <c r="V3" s="202"/>
      <c r="W3" s="202"/>
      <c r="X3" s="202"/>
      <c r="Y3" s="202"/>
      <c r="Z3" s="202"/>
      <c r="AA3" s="202"/>
    </row>
    <row r="4" spans="2:51" s="65" customFormat="1" ht="65.25" customHeight="1" x14ac:dyDescent="0.25">
      <c r="B4" s="203" t="s">
        <v>114</v>
      </c>
      <c r="C4" s="203"/>
      <c r="D4" s="203"/>
      <c r="E4" s="203"/>
      <c r="F4" s="203"/>
      <c r="G4" s="203"/>
      <c r="H4" s="203"/>
      <c r="I4" s="203"/>
      <c r="J4" s="203"/>
      <c r="K4" s="203"/>
      <c r="L4" s="203"/>
      <c r="M4" s="203"/>
      <c r="N4" s="203"/>
      <c r="O4" s="203"/>
      <c r="P4" s="203"/>
      <c r="Q4" s="203"/>
      <c r="R4" s="203"/>
      <c r="S4" s="203"/>
      <c r="T4" s="203"/>
      <c r="U4" s="203"/>
      <c r="V4" s="203"/>
      <c r="W4" s="203"/>
      <c r="X4" s="203"/>
      <c r="Y4" s="203"/>
      <c r="Z4" s="203"/>
      <c r="AA4" s="203"/>
    </row>
    <row r="5" spans="2:51" s="65" customFormat="1" x14ac:dyDescent="0.25">
      <c r="B5" s="202" t="s">
        <v>58</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row>
    <row r="6" spans="2:51" s="149" customFormat="1" ht="12" customHeight="1" x14ac:dyDescent="0.25">
      <c r="B6" s="202"/>
      <c r="C6" s="202"/>
      <c r="D6" s="202"/>
      <c r="E6" s="202"/>
      <c r="F6" s="202"/>
      <c r="G6" s="202"/>
      <c r="H6" s="202"/>
      <c r="I6" s="202"/>
      <c r="O6" s="69"/>
      <c r="AC6" s="65"/>
    </row>
    <row r="7" spans="2:51" s="149" customFormat="1" ht="76.5" customHeight="1" x14ac:dyDescent="0.25">
      <c r="B7" s="70" t="s">
        <v>115</v>
      </c>
      <c r="C7" s="70" t="s">
        <v>116</v>
      </c>
      <c r="D7" s="70" t="s">
        <v>117</v>
      </c>
      <c r="E7" s="70" t="s">
        <v>2</v>
      </c>
      <c r="F7" s="70" t="s">
        <v>118</v>
      </c>
      <c r="G7" s="71" t="s">
        <v>3</v>
      </c>
      <c r="H7" s="72" t="s">
        <v>119</v>
      </c>
      <c r="I7" s="72" t="s">
        <v>13</v>
      </c>
      <c r="J7" s="72" t="s">
        <v>22</v>
      </c>
      <c r="K7" s="72" t="s">
        <v>120</v>
      </c>
      <c r="L7" s="72" t="s">
        <v>121</v>
      </c>
      <c r="M7" s="72" t="s">
        <v>122</v>
      </c>
      <c r="N7" s="72" t="s">
        <v>123</v>
      </c>
      <c r="O7" s="73" t="s">
        <v>124</v>
      </c>
      <c r="P7" s="74" t="s">
        <v>17</v>
      </c>
      <c r="Q7" s="75" t="s">
        <v>15</v>
      </c>
      <c r="R7" s="74" t="s">
        <v>125</v>
      </c>
      <c r="S7" s="75" t="s">
        <v>126</v>
      </c>
      <c r="T7" s="75" t="s">
        <v>127</v>
      </c>
      <c r="U7" s="75" t="s">
        <v>128</v>
      </c>
      <c r="V7" s="75" t="s">
        <v>36</v>
      </c>
      <c r="W7" s="75" t="s">
        <v>129</v>
      </c>
      <c r="X7" s="70" t="s">
        <v>130</v>
      </c>
      <c r="Y7" s="70" t="s">
        <v>67</v>
      </c>
      <c r="Z7" s="70" t="s">
        <v>131</v>
      </c>
      <c r="AA7" s="70" t="s">
        <v>132</v>
      </c>
      <c r="AC7" s="72" t="s">
        <v>119</v>
      </c>
      <c r="AD7" s="72" t="s">
        <v>13</v>
      </c>
      <c r="AE7" s="72" t="s">
        <v>22</v>
      </c>
      <c r="AF7" s="72" t="s">
        <v>120</v>
      </c>
      <c r="AG7" s="72" t="s">
        <v>121</v>
      </c>
      <c r="AH7" s="72" t="s">
        <v>122</v>
      </c>
      <c r="AI7" s="72" t="s">
        <v>123</v>
      </c>
      <c r="AJ7" s="73" t="s">
        <v>124</v>
      </c>
      <c r="AK7" s="74" t="s">
        <v>17</v>
      </c>
      <c r="AL7" s="75" t="s">
        <v>15</v>
      </c>
      <c r="AM7" s="74" t="s">
        <v>125</v>
      </c>
      <c r="AN7" s="75" t="s">
        <v>126</v>
      </c>
      <c r="AO7" s="75" t="s">
        <v>127</v>
      </c>
      <c r="AP7" s="75" t="s">
        <v>128</v>
      </c>
      <c r="AQ7" s="75" t="s">
        <v>36</v>
      </c>
      <c r="AR7" s="75" t="s">
        <v>129</v>
      </c>
      <c r="AS7" s="70" t="s">
        <v>130</v>
      </c>
      <c r="AT7" s="70" t="s">
        <v>67</v>
      </c>
      <c r="AU7" s="70" t="s">
        <v>131</v>
      </c>
      <c r="AV7" s="70" t="s">
        <v>21</v>
      </c>
    </row>
    <row r="8" spans="2:51" ht="122.25" customHeight="1" x14ac:dyDescent="0.15">
      <c r="B8" s="76">
        <v>1</v>
      </c>
      <c r="C8" s="76" t="s">
        <v>133</v>
      </c>
      <c r="D8" s="77" t="s">
        <v>134</v>
      </c>
      <c r="E8" s="77" t="s">
        <v>135</v>
      </c>
      <c r="F8" s="77" t="s">
        <v>136</v>
      </c>
      <c r="G8" s="76">
        <v>1</v>
      </c>
      <c r="H8" s="76"/>
      <c r="I8" s="76"/>
      <c r="J8" s="78"/>
      <c r="K8" s="76"/>
      <c r="L8" s="76" t="s">
        <v>79</v>
      </c>
      <c r="M8" s="79"/>
      <c r="N8" s="76"/>
      <c r="O8" s="80" t="s">
        <v>79</v>
      </c>
      <c r="P8" s="78"/>
      <c r="Q8" s="76"/>
      <c r="R8" s="78"/>
      <c r="S8" s="76"/>
      <c r="T8" s="80" t="s">
        <v>574</v>
      </c>
      <c r="U8" s="76"/>
      <c r="V8" s="76"/>
      <c r="W8" s="80" t="s">
        <v>573</v>
      </c>
      <c r="X8" s="80"/>
      <c r="Y8" s="80"/>
      <c r="Z8" s="80"/>
      <c r="AA8" s="80"/>
      <c r="AC8" s="76"/>
      <c r="AD8" s="76"/>
      <c r="AE8" s="78"/>
      <c r="AF8" s="76"/>
      <c r="AG8" s="87" t="s">
        <v>79</v>
      </c>
      <c r="AH8" s="79"/>
      <c r="AI8" s="76"/>
      <c r="AJ8" s="87" t="s">
        <v>79</v>
      </c>
      <c r="AK8" s="78"/>
      <c r="AL8" s="76"/>
      <c r="AM8" s="78"/>
      <c r="AN8" s="76"/>
      <c r="AO8" s="87" t="s">
        <v>80</v>
      </c>
      <c r="AP8" s="76"/>
      <c r="AQ8" s="76"/>
      <c r="AR8" s="87" t="s">
        <v>79</v>
      </c>
      <c r="AS8" s="80"/>
      <c r="AT8" s="80"/>
      <c r="AU8" s="80"/>
      <c r="AV8" s="80"/>
      <c r="AY8" s="98">
        <v>1</v>
      </c>
    </row>
    <row r="9" spans="2:51" ht="45" customHeight="1" x14ac:dyDescent="0.15">
      <c r="B9" s="76">
        <v>2</v>
      </c>
      <c r="C9" s="76" t="s">
        <v>133</v>
      </c>
      <c r="D9" s="77" t="s">
        <v>137</v>
      </c>
      <c r="E9" s="77" t="s">
        <v>138</v>
      </c>
      <c r="F9" s="77" t="s">
        <v>139</v>
      </c>
      <c r="G9" s="76">
        <v>1</v>
      </c>
      <c r="H9" s="82"/>
      <c r="I9" s="82"/>
      <c r="J9" s="79"/>
      <c r="K9" s="82"/>
      <c r="L9" s="82"/>
      <c r="M9" s="79"/>
      <c r="N9" s="82" t="s">
        <v>79</v>
      </c>
      <c r="O9" s="82"/>
      <c r="P9" s="79"/>
      <c r="Q9" s="82"/>
      <c r="R9" s="79"/>
      <c r="S9" s="82"/>
      <c r="T9" s="82"/>
      <c r="U9" s="82"/>
      <c r="V9" s="82"/>
      <c r="W9" s="82"/>
      <c r="X9" s="82"/>
      <c r="Y9" s="82"/>
      <c r="Z9" s="82"/>
      <c r="AA9" s="82"/>
      <c r="AC9" s="82"/>
      <c r="AD9" s="82"/>
      <c r="AE9" s="79"/>
      <c r="AF9" s="82"/>
      <c r="AG9" s="82"/>
      <c r="AH9" s="79"/>
      <c r="AI9" s="87" t="s">
        <v>79</v>
      </c>
      <c r="AJ9" s="82"/>
      <c r="AK9" s="79"/>
      <c r="AL9" s="82"/>
      <c r="AM9" s="79"/>
      <c r="AN9" s="82"/>
      <c r="AO9" s="82"/>
      <c r="AP9" s="82"/>
      <c r="AQ9" s="82"/>
      <c r="AR9" s="82"/>
      <c r="AS9" s="82"/>
      <c r="AT9" s="82"/>
      <c r="AU9" s="82"/>
      <c r="AV9" s="82"/>
      <c r="AY9" s="98">
        <v>2</v>
      </c>
    </row>
    <row r="10" spans="2:51" ht="45" customHeight="1" x14ac:dyDescent="0.15">
      <c r="B10" s="76">
        <v>3</v>
      </c>
      <c r="C10" s="76" t="s">
        <v>133</v>
      </c>
      <c r="D10" s="77" t="s">
        <v>140</v>
      </c>
      <c r="E10" s="77" t="s">
        <v>44</v>
      </c>
      <c r="F10" s="77" t="s">
        <v>45</v>
      </c>
      <c r="G10" s="76">
        <v>1</v>
      </c>
      <c r="H10" s="82"/>
      <c r="I10" s="82"/>
      <c r="J10" s="79"/>
      <c r="K10" s="82"/>
      <c r="L10" s="82"/>
      <c r="M10" s="79"/>
      <c r="N10" s="82"/>
      <c r="O10" s="82"/>
      <c r="P10" s="79"/>
      <c r="Q10" s="82"/>
      <c r="R10" s="79"/>
      <c r="S10" s="82"/>
      <c r="T10" s="82"/>
      <c r="U10" s="82"/>
      <c r="V10" s="82"/>
      <c r="W10" s="82"/>
      <c r="X10" s="82"/>
      <c r="Y10" s="82"/>
      <c r="Z10" s="82"/>
      <c r="AA10" s="82"/>
      <c r="AC10" s="82"/>
      <c r="AD10" s="82"/>
      <c r="AE10" s="79"/>
      <c r="AF10" s="82"/>
      <c r="AG10" s="82"/>
      <c r="AH10" s="79"/>
      <c r="AI10" s="82"/>
      <c r="AJ10" s="82"/>
      <c r="AK10" s="79"/>
      <c r="AL10" s="82"/>
      <c r="AM10" s="79"/>
      <c r="AN10" s="82"/>
      <c r="AO10" s="82"/>
      <c r="AP10" s="82"/>
      <c r="AQ10" s="82"/>
      <c r="AR10" s="82"/>
      <c r="AS10" s="82"/>
      <c r="AT10" s="82"/>
      <c r="AU10" s="82"/>
      <c r="AV10" s="82"/>
      <c r="AY10" s="98">
        <v>3</v>
      </c>
    </row>
    <row r="11" spans="2:51" ht="45" customHeight="1" x14ac:dyDescent="0.15">
      <c r="B11" s="76">
        <v>4</v>
      </c>
      <c r="C11" s="76" t="s">
        <v>133</v>
      </c>
      <c r="D11" s="77" t="s">
        <v>141</v>
      </c>
      <c r="E11" s="77" t="s">
        <v>43</v>
      </c>
      <c r="F11" s="77" t="s">
        <v>142</v>
      </c>
      <c r="G11" s="76">
        <v>1</v>
      </c>
      <c r="H11" s="82"/>
      <c r="I11" s="82"/>
      <c r="J11" s="79"/>
      <c r="K11" s="82"/>
      <c r="L11" s="82"/>
      <c r="M11" s="79"/>
      <c r="N11" s="82"/>
      <c r="O11" s="82" t="s">
        <v>79</v>
      </c>
      <c r="P11" s="79"/>
      <c r="Q11" s="82"/>
      <c r="R11" s="79"/>
      <c r="S11" s="82"/>
      <c r="T11" s="82"/>
      <c r="U11" s="82"/>
      <c r="V11" s="82"/>
      <c r="W11" s="82"/>
      <c r="X11" s="82"/>
      <c r="Y11" s="82"/>
      <c r="Z11" s="82" t="s">
        <v>79</v>
      </c>
      <c r="AA11" s="82"/>
      <c r="AC11" s="82"/>
      <c r="AD11" s="82"/>
      <c r="AE11" s="79"/>
      <c r="AF11" s="82"/>
      <c r="AG11" s="82"/>
      <c r="AH11" s="79"/>
      <c r="AI11" s="82"/>
      <c r="AJ11" s="87" t="s">
        <v>79</v>
      </c>
      <c r="AK11" s="79"/>
      <c r="AL11" s="82"/>
      <c r="AM11" s="79"/>
      <c r="AN11" s="82"/>
      <c r="AO11" s="82"/>
      <c r="AP11" s="82"/>
      <c r="AQ11" s="82"/>
      <c r="AR11" s="82"/>
      <c r="AS11" s="82"/>
      <c r="AT11" s="82"/>
      <c r="AU11" s="87" t="s">
        <v>79</v>
      </c>
      <c r="AV11" s="82"/>
      <c r="AY11" s="98">
        <v>4</v>
      </c>
    </row>
    <row r="12" spans="2:51" ht="45" customHeight="1" x14ac:dyDescent="0.15">
      <c r="B12" s="76">
        <v>5</v>
      </c>
      <c r="C12" s="76" t="s">
        <v>133</v>
      </c>
      <c r="D12" s="77" t="s">
        <v>143</v>
      </c>
      <c r="E12" s="77" t="s">
        <v>144</v>
      </c>
      <c r="F12" s="77" t="s">
        <v>145</v>
      </c>
      <c r="G12" s="76">
        <v>12</v>
      </c>
      <c r="H12" s="82"/>
      <c r="I12" s="82"/>
      <c r="J12" s="79"/>
      <c r="K12" s="82"/>
      <c r="L12" s="82"/>
      <c r="M12" s="79"/>
      <c r="N12" s="82"/>
      <c r="O12" s="82"/>
      <c r="P12" s="79"/>
      <c r="Q12" s="82"/>
      <c r="R12" s="79"/>
      <c r="S12" s="82"/>
      <c r="T12" s="82"/>
      <c r="U12" s="82"/>
      <c r="V12" s="82"/>
      <c r="W12" s="82"/>
      <c r="X12" s="82"/>
      <c r="Y12" s="82"/>
      <c r="Z12" s="82"/>
      <c r="AA12" s="82"/>
      <c r="AC12" s="82"/>
      <c r="AD12" s="82"/>
      <c r="AE12" s="79"/>
      <c r="AF12" s="82"/>
      <c r="AG12" s="82"/>
      <c r="AH12" s="79"/>
      <c r="AI12" s="82"/>
      <c r="AJ12" s="82"/>
      <c r="AK12" s="79"/>
      <c r="AL12" s="82"/>
      <c r="AM12" s="79"/>
      <c r="AN12" s="82"/>
      <c r="AO12" s="82"/>
      <c r="AP12" s="82"/>
      <c r="AQ12" s="82"/>
      <c r="AR12" s="82"/>
      <c r="AS12" s="82"/>
      <c r="AT12" s="82"/>
      <c r="AU12" s="82"/>
      <c r="AV12" s="82"/>
      <c r="AY12" s="98">
        <v>5</v>
      </c>
    </row>
    <row r="13" spans="2:51" ht="45" customHeight="1" x14ac:dyDescent="0.15">
      <c r="B13" s="76">
        <v>6</v>
      </c>
      <c r="C13" s="76" t="s">
        <v>133</v>
      </c>
      <c r="D13" s="77" t="s">
        <v>143</v>
      </c>
      <c r="E13" s="77" t="s">
        <v>144</v>
      </c>
      <c r="F13" s="77" t="s">
        <v>146</v>
      </c>
      <c r="G13" s="76">
        <v>10</v>
      </c>
      <c r="H13" s="82"/>
      <c r="I13" s="82"/>
      <c r="J13" s="79"/>
      <c r="K13" s="82"/>
      <c r="L13" s="82"/>
      <c r="M13" s="79"/>
      <c r="N13" s="82"/>
      <c r="O13" s="82"/>
      <c r="P13" s="79"/>
      <c r="Q13" s="82"/>
      <c r="R13" s="79"/>
      <c r="S13" s="82"/>
      <c r="T13" s="82"/>
      <c r="U13" s="82"/>
      <c r="V13" s="82"/>
      <c r="W13" s="82"/>
      <c r="X13" s="82"/>
      <c r="Y13" s="82"/>
      <c r="Z13" s="82"/>
      <c r="AA13" s="82"/>
      <c r="AC13" s="82"/>
      <c r="AD13" s="82"/>
      <c r="AE13" s="79"/>
      <c r="AF13" s="82"/>
      <c r="AG13" s="82"/>
      <c r="AH13" s="79"/>
      <c r="AI13" s="82"/>
      <c r="AJ13" s="82"/>
      <c r="AK13" s="79"/>
      <c r="AL13" s="82"/>
      <c r="AM13" s="79"/>
      <c r="AN13" s="82"/>
      <c r="AO13" s="82"/>
      <c r="AP13" s="82"/>
      <c r="AQ13" s="82"/>
      <c r="AR13" s="82"/>
      <c r="AS13" s="82"/>
      <c r="AT13" s="82"/>
      <c r="AU13" s="82"/>
      <c r="AV13" s="82"/>
      <c r="AY13" s="98">
        <v>6</v>
      </c>
    </row>
    <row r="14" spans="2:51" ht="45" customHeight="1" x14ac:dyDescent="0.15">
      <c r="B14" s="76">
        <v>7</v>
      </c>
      <c r="C14" s="76" t="s">
        <v>133</v>
      </c>
      <c r="D14" s="77" t="s">
        <v>143</v>
      </c>
      <c r="E14" s="77" t="s">
        <v>144</v>
      </c>
      <c r="F14" s="77" t="s">
        <v>147</v>
      </c>
      <c r="G14" s="76">
        <v>1</v>
      </c>
      <c r="H14" s="82"/>
      <c r="I14" s="82"/>
      <c r="J14" s="79"/>
      <c r="K14" s="82"/>
      <c r="L14" s="82"/>
      <c r="M14" s="79"/>
      <c r="N14" s="82"/>
      <c r="O14" s="82"/>
      <c r="P14" s="79" t="s">
        <v>79</v>
      </c>
      <c r="Q14" s="82"/>
      <c r="R14" s="79"/>
      <c r="S14" s="82"/>
      <c r="T14" s="82"/>
      <c r="U14" s="82"/>
      <c r="V14" s="82"/>
      <c r="W14" s="82"/>
      <c r="X14" s="82"/>
      <c r="Y14" s="82"/>
      <c r="Z14" s="82"/>
      <c r="AA14" s="82"/>
      <c r="AC14" s="82"/>
      <c r="AD14" s="82"/>
      <c r="AE14" s="79"/>
      <c r="AF14" s="82"/>
      <c r="AG14" s="82"/>
      <c r="AH14" s="79"/>
      <c r="AI14" s="82"/>
      <c r="AJ14" s="82"/>
      <c r="AK14" s="87" t="s">
        <v>79</v>
      </c>
      <c r="AL14" s="82"/>
      <c r="AM14" s="79"/>
      <c r="AN14" s="82"/>
      <c r="AO14" s="82"/>
      <c r="AP14" s="82"/>
      <c r="AQ14" s="82"/>
      <c r="AR14" s="82"/>
      <c r="AS14" s="82"/>
      <c r="AT14" s="82"/>
      <c r="AU14" s="82"/>
      <c r="AV14" s="82"/>
      <c r="AY14" s="98">
        <v>7</v>
      </c>
    </row>
    <row r="15" spans="2:51" ht="45" customHeight="1" x14ac:dyDescent="0.15">
      <c r="B15" s="76">
        <v>8</v>
      </c>
      <c r="C15" s="76" t="s">
        <v>133</v>
      </c>
      <c r="D15" s="77" t="s">
        <v>148</v>
      </c>
      <c r="E15" s="77" t="s">
        <v>149</v>
      </c>
      <c r="F15" s="83" t="s">
        <v>150</v>
      </c>
      <c r="G15" s="84">
        <v>25</v>
      </c>
      <c r="H15" s="82"/>
      <c r="I15" s="82"/>
      <c r="J15" s="79"/>
      <c r="K15" s="82"/>
      <c r="L15" s="82"/>
      <c r="M15" s="79"/>
      <c r="N15" s="82"/>
      <c r="O15" s="82"/>
      <c r="P15" s="79"/>
      <c r="Q15" s="82"/>
      <c r="R15" s="79"/>
      <c r="S15" s="82"/>
      <c r="T15" s="82"/>
      <c r="U15" s="82"/>
      <c r="V15" s="82"/>
      <c r="W15" s="82"/>
      <c r="X15" s="82"/>
      <c r="Y15" s="82"/>
      <c r="Z15" s="82"/>
      <c r="AA15" s="82"/>
      <c r="AC15" s="82"/>
      <c r="AD15" s="82"/>
      <c r="AE15" s="79"/>
      <c r="AF15" s="82"/>
      <c r="AG15" s="82"/>
      <c r="AH15" s="79"/>
      <c r="AI15" s="82"/>
      <c r="AJ15" s="82"/>
      <c r="AK15" s="79"/>
      <c r="AL15" s="82"/>
      <c r="AM15" s="79"/>
      <c r="AN15" s="82"/>
      <c r="AO15" s="82"/>
      <c r="AP15" s="82"/>
      <c r="AQ15" s="82"/>
      <c r="AR15" s="82"/>
      <c r="AS15" s="82"/>
      <c r="AT15" s="82"/>
      <c r="AU15" s="82"/>
      <c r="AV15" s="82"/>
      <c r="AY15" s="98">
        <v>8</v>
      </c>
    </row>
    <row r="16" spans="2:51" ht="45" customHeight="1" x14ac:dyDescent="0.15">
      <c r="B16" s="76">
        <v>9</v>
      </c>
      <c r="C16" s="76" t="s">
        <v>133</v>
      </c>
      <c r="D16" s="77" t="s">
        <v>148</v>
      </c>
      <c r="E16" s="77" t="s">
        <v>149</v>
      </c>
      <c r="F16" s="77" t="s">
        <v>151</v>
      </c>
      <c r="G16" s="84">
        <v>25</v>
      </c>
      <c r="H16" s="82"/>
      <c r="I16" s="82"/>
      <c r="J16" s="79"/>
      <c r="K16" s="82"/>
      <c r="L16" s="82"/>
      <c r="M16" s="79"/>
      <c r="N16" s="82"/>
      <c r="O16" s="82"/>
      <c r="P16" s="79"/>
      <c r="Q16" s="82"/>
      <c r="R16" s="79"/>
      <c r="S16" s="82"/>
      <c r="T16" s="82"/>
      <c r="U16" s="82"/>
      <c r="V16" s="82"/>
      <c r="W16" s="82"/>
      <c r="X16" s="82"/>
      <c r="Y16" s="82"/>
      <c r="Z16" s="82"/>
      <c r="AA16" s="82"/>
      <c r="AC16" s="82"/>
      <c r="AD16" s="82"/>
      <c r="AE16" s="79"/>
      <c r="AF16" s="82"/>
      <c r="AG16" s="82"/>
      <c r="AH16" s="79"/>
      <c r="AI16" s="82"/>
      <c r="AJ16" s="82"/>
      <c r="AK16" s="79"/>
      <c r="AL16" s="82"/>
      <c r="AM16" s="79"/>
      <c r="AN16" s="82"/>
      <c r="AO16" s="82"/>
      <c r="AP16" s="82"/>
      <c r="AQ16" s="82"/>
      <c r="AR16" s="82"/>
      <c r="AS16" s="82"/>
      <c r="AT16" s="82"/>
      <c r="AU16" s="82"/>
      <c r="AV16" s="82"/>
      <c r="AY16" s="98">
        <v>9</v>
      </c>
    </row>
    <row r="17" spans="2:51" ht="45" customHeight="1" x14ac:dyDescent="0.15">
      <c r="B17" s="76">
        <v>10</v>
      </c>
      <c r="C17" s="76" t="s">
        <v>133</v>
      </c>
      <c r="D17" s="77" t="s">
        <v>152</v>
      </c>
      <c r="E17" s="77" t="s">
        <v>153</v>
      </c>
      <c r="F17" s="77" t="s">
        <v>154</v>
      </c>
      <c r="G17" s="84">
        <v>1</v>
      </c>
      <c r="H17" s="82"/>
      <c r="I17" s="82"/>
      <c r="J17" s="79"/>
      <c r="K17" s="82"/>
      <c r="L17" s="82"/>
      <c r="M17" s="79"/>
      <c r="N17" s="82"/>
      <c r="O17" s="82"/>
      <c r="P17" s="79"/>
      <c r="Q17" s="82"/>
      <c r="R17" s="79"/>
      <c r="S17" s="82"/>
      <c r="T17" s="82"/>
      <c r="U17" s="82"/>
      <c r="V17" s="82"/>
      <c r="W17" s="82" t="s">
        <v>79</v>
      </c>
      <c r="X17" s="82"/>
      <c r="Y17" s="82"/>
      <c r="Z17" s="82"/>
      <c r="AA17" s="82"/>
      <c r="AC17" s="82"/>
      <c r="AD17" s="82"/>
      <c r="AE17" s="79"/>
      <c r="AF17" s="82"/>
      <c r="AG17" s="82"/>
      <c r="AH17" s="79"/>
      <c r="AI17" s="82"/>
      <c r="AJ17" s="82"/>
      <c r="AK17" s="79"/>
      <c r="AL17" s="82"/>
      <c r="AM17" s="79"/>
      <c r="AN17" s="82"/>
      <c r="AO17" s="82"/>
      <c r="AP17" s="82"/>
      <c r="AQ17" s="82"/>
      <c r="AR17" s="87" t="s">
        <v>79</v>
      </c>
      <c r="AS17" s="82"/>
      <c r="AT17" s="82"/>
      <c r="AU17" s="82"/>
      <c r="AV17" s="82"/>
      <c r="AY17" s="98">
        <v>10</v>
      </c>
    </row>
    <row r="18" spans="2:51" ht="45" customHeight="1" x14ac:dyDescent="0.15">
      <c r="B18" s="76">
        <v>11</v>
      </c>
      <c r="C18" s="76" t="s">
        <v>133</v>
      </c>
      <c r="D18" s="85" t="s">
        <v>47</v>
      </c>
      <c r="E18" s="77" t="s">
        <v>155</v>
      </c>
      <c r="F18" s="77" t="s">
        <v>156</v>
      </c>
      <c r="G18" s="76">
        <v>1</v>
      </c>
      <c r="H18" s="82"/>
      <c r="I18" s="82"/>
      <c r="J18" s="79"/>
      <c r="K18" s="82"/>
      <c r="L18" s="82"/>
      <c r="M18" s="79"/>
      <c r="N18" s="82"/>
      <c r="O18" s="82"/>
      <c r="P18" s="79"/>
      <c r="Q18" s="82"/>
      <c r="R18" s="82" t="s">
        <v>79</v>
      </c>
      <c r="S18" s="82"/>
      <c r="T18" s="82"/>
      <c r="U18" s="82"/>
      <c r="V18" s="82"/>
      <c r="W18" s="82"/>
      <c r="X18" s="82"/>
      <c r="Y18" s="82"/>
      <c r="Z18" s="82"/>
      <c r="AA18" s="82"/>
      <c r="AC18" s="82"/>
      <c r="AD18" s="82"/>
      <c r="AE18" s="79"/>
      <c r="AF18" s="82"/>
      <c r="AG18" s="82"/>
      <c r="AH18" s="79"/>
      <c r="AI18" s="82"/>
      <c r="AJ18" s="82"/>
      <c r="AK18" s="79"/>
      <c r="AL18" s="82"/>
      <c r="AM18" s="87" t="s">
        <v>79</v>
      </c>
      <c r="AN18" s="82"/>
      <c r="AO18" s="82"/>
      <c r="AP18" s="82"/>
      <c r="AQ18" s="82"/>
      <c r="AR18" s="82"/>
      <c r="AS18" s="82"/>
      <c r="AT18" s="82"/>
      <c r="AU18" s="82"/>
      <c r="AV18" s="82"/>
      <c r="AY18" s="98">
        <v>11</v>
      </c>
    </row>
    <row r="19" spans="2:51" ht="45" customHeight="1" x14ac:dyDescent="0.15">
      <c r="B19" s="76">
        <v>12</v>
      </c>
      <c r="C19" s="76" t="s">
        <v>133</v>
      </c>
      <c r="D19" s="85" t="s">
        <v>47</v>
      </c>
      <c r="E19" s="77" t="s">
        <v>155</v>
      </c>
      <c r="F19" s="77" t="s">
        <v>157</v>
      </c>
      <c r="G19" s="76">
        <v>1</v>
      </c>
      <c r="H19" s="82"/>
      <c r="I19" s="82"/>
      <c r="J19" s="79" t="s">
        <v>79</v>
      </c>
      <c r="K19" s="82"/>
      <c r="L19" s="82"/>
      <c r="M19" s="79"/>
      <c r="N19" s="82"/>
      <c r="O19" s="82"/>
      <c r="P19" s="79"/>
      <c r="Q19" s="82"/>
      <c r="R19" s="82" t="s">
        <v>79</v>
      </c>
      <c r="S19" s="82"/>
      <c r="T19" s="82"/>
      <c r="U19" s="82"/>
      <c r="V19" s="82"/>
      <c r="W19" s="82"/>
      <c r="X19" s="82"/>
      <c r="Y19" s="82"/>
      <c r="Z19" s="82"/>
      <c r="AA19" s="82"/>
      <c r="AC19" s="82"/>
      <c r="AD19" s="82"/>
      <c r="AE19" s="87" t="s">
        <v>79</v>
      </c>
      <c r="AF19" s="82"/>
      <c r="AG19" s="82"/>
      <c r="AH19" s="79"/>
      <c r="AI19" s="82"/>
      <c r="AJ19" s="82"/>
      <c r="AK19" s="79"/>
      <c r="AL19" s="82"/>
      <c r="AM19" s="87" t="s">
        <v>79</v>
      </c>
      <c r="AN19" s="82"/>
      <c r="AO19" s="82"/>
      <c r="AP19" s="82"/>
      <c r="AQ19" s="82"/>
      <c r="AR19" s="82"/>
      <c r="AS19" s="82"/>
      <c r="AT19" s="82"/>
      <c r="AU19" s="82"/>
      <c r="AV19" s="82"/>
      <c r="AY19" s="98">
        <v>12</v>
      </c>
    </row>
    <row r="20" spans="2:51" ht="45" customHeight="1" x14ac:dyDescent="0.15">
      <c r="B20" s="76">
        <v>13</v>
      </c>
      <c r="C20" s="76" t="s">
        <v>133</v>
      </c>
      <c r="D20" s="85" t="s">
        <v>47</v>
      </c>
      <c r="E20" s="77" t="s">
        <v>155</v>
      </c>
      <c r="F20" s="77" t="s">
        <v>158</v>
      </c>
      <c r="G20" s="76">
        <v>1</v>
      </c>
      <c r="H20" s="82"/>
      <c r="I20" s="82"/>
      <c r="J20" s="79"/>
      <c r="K20" s="82"/>
      <c r="L20" s="82"/>
      <c r="M20" s="79"/>
      <c r="N20" s="82"/>
      <c r="O20" s="82"/>
      <c r="P20" s="79"/>
      <c r="Q20" s="82"/>
      <c r="R20" s="82" t="s">
        <v>79</v>
      </c>
      <c r="S20" s="82"/>
      <c r="T20" s="82"/>
      <c r="U20" s="82"/>
      <c r="V20" s="82"/>
      <c r="W20" s="82"/>
      <c r="X20" s="82"/>
      <c r="Y20" s="82"/>
      <c r="Z20" s="82"/>
      <c r="AA20" s="82"/>
      <c r="AC20" s="82"/>
      <c r="AD20" s="82"/>
      <c r="AE20" s="79"/>
      <c r="AF20" s="82"/>
      <c r="AG20" s="82"/>
      <c r="AH20" s="79"/>
      <c r="AI20" s="82"/>
      <c r="AJ20" s="82"/>
      <c r="AK20" s="79"/>
      <c r="AL20" s="82"/>
      <c r="AM20" s="87" t="s">
        <v>79</v>
      </c>
      <c r="AN20" s="82"/>
      <c r="AO20" s="82"/>
      <c r="AP20" s="82"/>
      <c r="AQ20" s="82"/>
      <c r="AR20" s="82"/>
      <c r="AS20" s="82"/>
      <c r="AT20" s="82"/>
      <c r="AU20" s="82"/>
      <c r="AV20" s="82"/>
      <c r="AY20" s="98">
        <v>13</v>
      </c>
    </row>
    <row r="21" spans="2:51" ht="69.75" customHeight="1" x14ac:dyDescent="0.15">
      <c r="B21" s="76">
        <v>14</v>
      </c>
      <c r="C21" s="76" t="s">
        <v>133</v>
      </c>
      <c r="D21" s="85" t="s">
        <v>47</v>
      </c>
      <c r="E21" s="85" t="s">
        <v>159</v>
      </c>
      <c r="F21" s="85" t="s">
        <v>160</v>
      </c>
      <c r="G21" s="86">
        <v>2</v>
      </c>
      <c r="H21" s="82"/>
      <c r="I21" s="82"/>
      <c r="J21" s="79"/>
      <c r="K21" s="82"/>
      <c r="L21" s="82" t="s">
        <v>79</v>
      </c>
      <c r="M21" s="79"/>
      <c r="N21" s="82"/>
      <c r="O21" s="82"/>
      <c r="P21" s="79"/>
      <c r="Q21" s="82"/>
      <c r="R21" s="79"/>
      <c r="S21" s="82"/>
      <c r="T21" s="82"/>
      <c r="U21" s="82" t="s">
        <v>556</v>
      </c>
      <c r="V21" s="82"/>
      <c r="W21" s="82"/>
      <c r="X21" s="82"/>
      <c r="Y21" s="82"/>
      <c r="Z21" s="82"/>
      <c r="AA21" s="82" t="s">
        <v>555</v>
      </c>
      <c r="AC21" s="82"/>
      <c r="AD21" s="82"/>
      <c r="AE21" s="79"/>
      <c r="AF21" s="82"/>
      <c r="AG21" s="87" t="s">
        <v>79</v>
      </c>
      <c r="AH21" s="79"/>
      <c r="AI21" s="82"/>
      <c r="AJ21" s="82"/>
      <c r="AK21" s="79"/>
      <c r="AL21" s="82"/>
      <c r="AM21" s="79"/>
      <c r="AN21" s="82"/>
      <c r="AO21" s="82"/>
      <c r="AP21" s="87" t="s">
        <v>79</v>
      </c>
      <c r="AQ21" s="82"/>
      <c r="AR21" s="82"/>
      <c r="AS21" s="82"/>
      <c r="AT21" s="82"/>
      <c r="AU21" s="82"/>
      <c r="AV21" s="87" t="s">
        <v>79</v>
      </c>
      <c r="AY21" s="98">
        <v>14</v>
      </c>
    </row>
    <row r="22" spans="2:51" ht="88.5" customHeight="1" x14ac:dyDescent="0.15">
      <c r="B22" s="76">
        <v>15</v>
      </c>
      <c r="C22" s="76" t="s">
        <v>133</v>
      </c>
      <c r="D22" s="85" t="s">
        <v>47</v>
      </c>
      <c r="E22" s="85" t="s">
        <v>159</v>
      </c>
      <c r="F22" s="85" t="s">
        <v>161</v>
      </c>
      <c r="G22" s="86">
        <v>2</v>
      </c>
      <c r="H22" s="82"/>
      <c r="I22" s="82" t="s">
        <v>529</v>
      </c>
      <c r="J22" s="79"/>
      <c r="K22" s="82"/>
      <c r="L22" s="82" t="s">
        <v>79</v>
      </c>
      <c r="M22" s="79"/>
      <c r="N22" s="82"/>
      <c r="O22" s="224" t="s">
        <v>522</v>
      </c>
      <c r="P22" s="79"/>
      <c r="Q22" s="82"/>
      <c r="R22" s="79"/>
      <c r="S22" s="82"/>
      <c r="T22" s="82" t="s">
        <v>532</v>
      </c>
      <c r="U22" s="82"/>
      <c r="V22" s="82"/>
      <c r="W22" s="82" t="s">
        <v>79</v>
      </c>
      <c r="X22" s="82"/>
      <c r="Y22" s="82" t="s">
        <v>552</v>
      </c>
      <c r="Z22" s="82"/>
      <c r="AA22" s="82"/>
      <c r="AC22" s="82"/>
      <c r="AD22" s="87" t="s">
        <v>79</v>
      </c>
      <c r="AE22" s="79"/>
      <c r="AF22" s="82"/>
      <c r="AG22" s="87" t="s">
        <v>79</v>
      </c>
      <c r="AH22" s="79"/>
      <c r="AI22" s="82"/>
      <c r="AJ22" s="87" t="s">
        <v>79</v>
      </c>
      <c r="AK22" s="79"/>
      <c r="AL22" s="82"/>
      <c r="AM22" s="79"/>
      <c r="AN22" s="82"/>
      <c r="AO22" s="87" t="s">
        <v>80</v>
      </c>
      <c r="AP22" s="82"/>
      <c r="AQ22" s="82"/>
      <c r="AR22" s="87" t="s">
        <v>79</v>
      </c>
      <c r="AS22" s="82"/>
      <c r="AT22" s="87" t="s">
        <v>79</v>
      </c>
      <c r="AU22" s="82"/>
      <c r="AV22" s="82"/>
      <c r="AY22" s="98">
        <v>15</v>
      </c>
    </row>
    <row r="23" spans="2:51" ht="45" customHeight="1" x14ac:dyDescent="0.15">
      <c r="B23" s="76">
        <v>16</v>
      </c>
      <c r="C23" s="76" t="s">
        <v>133</v>
      </c>
      <c r="D23" s="85" t="s">
        <v>47</v>
      </c>
      <c r="E23" s="85" t="s">
        <v>159</v>
      </c>
      <c r="F23" s="85" t="s">
        <v>162</v>
      </c>
      <c r="G23" s="86">
        <v>10</v>
      </c>
      <c r="H23" s="82"/>
      <c r="I23" s="82" t="s">
        <v>79</v>
      </c>
      <c r="J23" s="79"/>
      <c r="K23" s="82"/>
      <c r="L23" s="82" t="s">
        <v>79</v>
      </c>
      <c r="M23" s="79"/>
      <c r="N23" s="82"/>
      <c r="O23" s="224" t="s">
        <v>79</v>
      </c>
      <c r="P23" s="79"/>
      <c r="Q23" s="82"/>
      <c r="R23" s="79"/>
      <c r="S23" s="82"/>
      <c r="T23" s="82"/>
      <c r="U23" s="82"/>
      <c r="V23" s="82"/>
      <c r="W23" s="87" t="s">
        <v>79</v>
      </c>
      <c r="X23" s="87"/>
      <c r="Y23" s="87"/>
      <c r="Z23" s="87"/>
      <c r="AA23" s="87"/>
      <c r="AC23" s="82"/>
      <c r="AD23" s="87" t="s">
        <v>79</v>
      </c>
      <c r="AE23" s="79"/>
      <c r="AF23" s="82"/>
      <c r="AG23" s="87" t="s">
        <v>79</v>
      </c>
      <c r="AH23" s="79"/>
      <c r="AI23" s="82"/>
      <c r="AJ23" s="87" t="s">
        <v>79</v>
      </c>
      <c r="AK23" s="79"/>
      <c r="AL23" s="82"/>
      <c r="AM23" s="79"/>
      <c r="AN23" s="82"/>
      <c r="AO23" s="82"/>
      <c r="AP23" s="82"/>
      <c r="AQ23" s="82"/>
      <c r="AR23" s="87" t="s">
        <v>79</v>
      </c>
      <c r="AS23" s="87"/>
      <c r="AT23" s="87"/>
      <c r="AU23" s="87"/>
      <c r="AV23" s="87"/>
      <c r="AY23" s="98">
        <v>16</v>
      </c>
    </row>
    <row r="24" spans="2:51" ht="45" customHeight="1" x14ac:dyDescent="0.15">
      <c r="B24" s="76">
        <v>17</v>
      </c>
      <c r="C24" s="76" t="s">
        <v>133</v>
      </c>
      <c r="D24" s="77" t="s">
        <v>148</v>
      </c>
      <c r="E24" s="77" t="s">
        <v>149</v>
      </c>
      <c r="F24" s="77" t="s">
        <v>163</v>
      </c>
      <c r="G24" s="76">
        <v>25</v>
      </c>
      <c r="H24" s="82"/>
      <c r="I24" s="82"/>
      <c r="J24" s="79"/>
      <c r="K24" s="82"/>
      <c r="L24" s="82"/>
      <c r="M24" s="79"/>
      <c r="N24" s="82"/>
      <c r="O24" s="82"/>
      <c r="P24" s="79"/>
      <c r="Q24" s="82"/>
      <c r="R24" s="79"/>
      <c r="S24" s="82"/>
      <c r="T24" s="82"/>
      <c r="U24" s="82"/>
      <c r="V24" s="82"/>
      <c r="W24" s="82"/>
      <c r="X24" s="82"/>
      <c r="Y24" s="82"/>
      <c r="Z24" s="82"/>
      <c r="AA24" s="82"/>
      <c r="AC24" s="82"/>
      <c r="AD24" s="82"/>
      <c r="AE24" s="79"/>
      <c r="AF24" s="82"/>
      <c r="AG24" s="82"/>
      <c r="AH24" s="79"/>
      <c r="AI24" s="82"/>
      <c r="AJ24" s="82"/>
      <c r="AK24" s="79"/>
      <c r="AL24" s="82"/>
      <c r="AM24" s="79"/>
      <c r="AN24" s="82"/>
      <c r="AO24" s="82"/>
      <c r="AP24" s="82"/>
      <c r="AQ24" s="82"/>
      <c r="AR24" s="82"/>
      <c r="AS24" s="82"/>
      <c r="AT24" s="82"/>
      <c r="AU24" s="82"/>
      <c r="AV24" s="82"/>
      <c r="AY24" s="98">
        <v>17</v>
      </c>
    </row>
    <row r="25" spans="2:51" ht="45" customHeight="1" x14ac:dyDescent="0.15">
      <c r="B25" s="76">
        <v>18</v>
      </c>
      <c r="C25" s="76" t="s">
        <v>133</v>
      </c>
      <c r="D25" s="77" t="s">
        <v>164</v>
      </c>
      <c r="E25" s="77" t="s">
        <v>44</v>
      </c>
      <c r="F25" s="77" t="s">
        <v>165</v>
      </c>
      <c r="G25" s="76">
        <v>12</v>
      </c>
      <c r="H25" s="82"/>
      <c r="I25" s="82"/>
      <c r="J25" s="79"/>
      <c r="K25" s="82"/>
      <c r="L25" s="82"/>
      <c r="M25" s="79"/>
      <c r="N25" s="82"/>
      <c r="O25" s="82"/>
      <c r="P25" s="79"/>
      <c r="Q25" s="82"/>
      <c r="R25" s="79"/>
      <c r="S25" s="82"/>
      <c r="T25" s="82"/>
      <c r="U25" s="82"/>
      <c r="V25" s="82"/>
      <c r="W25" s="82"/>
      <c r="X25" s="82"/>
      <c r="Y25" s="82"/>
      <c r="Z25" s="82"/>
      <c r="AA25" s="82"/>
      <c r="AC25" s="82"/>
      <c r="AD25" s="82"/>
      <c r="AE25" s="79"/>
      <c r="AF25" s="82"/>
      <c r="AG25" s="82"/>
      <c r="AH25" s="79"/>
      <c r="AI25" s="82"/>
      <c r="AJ25" s="82"/>
      <c r="AK25" s="79"/>
      <c r="AL25" s="82"/>
      <c r="AM25" s="79"/>
      <c r="AN25" s="82"/>
      <c r="AO25" s="82"/>
      <c r="AP25" s="82"/>
      <c r="AQ25" s="82"/>
      <c r="AR25" s="82"/>
      <c r="AS25" s="82"/>
      <c r="AT25" s="82"/>
      <c r="AU25" s="82"/>
      <c r="AV25" s="82"/>
      <c r="AY25" s="98">
        <v>18</v>
      </c>
    </row>
    <row r="26" spans="2:51" ht="45" customHeight="1" x14ac:dyDescent="0.15">
      <c r="B26" s="76">
        <v>19</v>
      </c>
      <c r="C26" s="76" t="s">
        <v>133</v>
      </c>
      <c r="D26" s="77" t="s">
        <v>166</v>
      </c>
      <c r="E26" s="77" t="s">
        <v>44</v>
      </c>
      <c r="F26" s="77" t="s">
        <v>167</v>
      </c>
      <c r="G26" s="76">
        <v>6</v>
      </c>
      <c r="H26" s="82"/>
      <c r="I26" s="82"/>
      <c r="J26" s="82" t="s">
        <v>79</v>
      </c>
      <c r="K26" s="82"/>
      <c r="L26" s="82"/>
      <c r="M26" s="79"/>
      <c r="N26" s="82"/>
      <c r="O26" s="82"/>
      <c r="P26" s="79"/>
      <c r="Q26" s="82"/>
      <c r="R26" s="79"/>
      <c r="S26" s="82"/>
      <c r="T26" s="82"/>
      <c r="U26" s="82"/>
      <c r="V26" s="82"/>
      <c r="W26" s="82"/>
      <c r="X26" s="82"/>
      <c r="Y26" s="82"/>
      <c r="Z26" s="82"/>
      <c r="AA26" s="82"/>
      <c r="AC26" s="82"/>
      <c r="AD26" s="82"/>
      <c r="AE26" s="87" t="s">
        <v>79</v>
      </c>
      <c r="AF26" s="82"/>
      <c r="AG26" s="82"/>
      <c r="AH26" s="79"/>
      <c r="AI26" s="82"/>
      <c r="AJ26" s="82"/>
      <c r="AK26" s="79"/>
      <c r="AL26" s="82"/>
      <c r="AM26" s="79"/>
      <c r="AN26" s="82"/>
      <c r="AO26" s="82"/>
      <c r="AP26" s="82"/>
      <c r="AQ26" s="82"/>
      <c r="AR26" s="82"/>
      <c r="AS26" s="82"/>
      <c r="AT26" s="82"/>
      <c r="AU26" s="82"/>
      <c r="AV26" s="82"/>
      <c r="AY26" s="98">
        <v>19</v>
      </c>
    </row>
    <row r="27" spans="2:51" ht="45" customHeight="1" x14ac:dyDescent="0.15">
      <c r="B27" s="76">
        <v>20</v>
      </c>
      <c r="C27" s="76" t="s">
        <v>133</v>
      </c>
      <c r="D27" s="88" t="s">
        <v>143</v>
      </c>
      <c r="E27" s="88" t="s">
        <v>144</v>
      </c>
      <c r="F27" s="88" t="s">
        <v>168</v>
      </c>
      <c r="G27" s="89">
        <v>1</v>
      </c>
      <c r="H27" s="82"/>
      <c r="I27" s="82"/>
      <c r="J27" s="79"/>
      <c r="K27" s="82"/>
      <c r="L27" s="82"/>
      <c r="M27" s="79"/>
      <c r="N27" s="82"/>
      <c r="O27" s="82"/>
      <c r="P27" s="79"/>
      <c r="Q27" s="82"/>
      <c r="R27" s="79"/>
      <c r="S27" s="82"/>
      <c r="T27" s="82"/>
      <c r="U27" s="82"/>
      <c r="V27" s="82"/>
      <c r="W27" s="82"/>
      <c r="X27" s="82"/>
      <c r="Y27" s="82"/>
      <c r="Z27" s="82"/>
      <c r="AA27" s="82"/>
      <c r="AC27" s="82"/>
      <c r="AD27" s="82"/>
      <c r="AE27" s="79"/>
      <c r="AF27" s="82"/>
      <c r="AG27" s="82"/>
      <c r="AH27" s="79"/>
      <c r="AI27" s="82"/>
      <c r="AJ27" s="82"/>
      <c r="AK27" s="79"/>
      <c r="AL27" s="82"/>
      <c r="AM27" s="79"/>
      <c r="AN27" s="82"/>
      <c r="AO27" s="82"/>
      <c r="AP27" s="82"/>
      <c r="AQ27" s="82"/>
      <c r="AR27" s="82"/>
      <c r="AS27" s="82"/>
      <c r="AT27" s="82"/>
      <c r="AU27" s="82"/>
      <c r="AV27" s="82"/>
      <c r="AY27" s="98">
        <v>20</v>
      </c>
    </row>
    <row r="28" spans="2:51" ht="45" customHeight="1" x14ac:dyDescent="0.15">
      <c r="B28" s="76">
        <v>21</v>
      </c>
      <c r="C28" s="76" t="s">
        <v>133</v>
      </c>
      <c r="D28" s="90" t="s">
        <v>143</v>
      </c>
      <c r="E28" s="90" t="s">
        <v>144</v>
      </c>
      <c r="F28" s="90" t="s">
        <v>169</v>
      </c>
      <c r="G28" s="91">
        <v>2</v>
      </c>
      <c r="H28" s="82"/>
      <c r="I28" s="82"/>
      <c r="J28" s="79"/>
      <c r="K28" s="82"/>
      <c r="L28" s="82"/>
      <c r="M28" s="79"/>
      <c r="N28" s="82"/>
      <c r="O28" s="82"/>
      <c r="P28" s="79"/>
      <c r="Q28" s="82"/>
      <c r="R28" s="79"/>
      <c r="S28" s="82"/>
      <c r="T28" s="82"/>
      <c r="U28" s="82"/>
      <c r="V28" s="82"/>
      <c r="W28" s="82"/>
      <c r="X28" s="82"/>
      <c r="Y28" s="82"/>
      <c r="Z28" s="82"/>
      <c r="AA28" s="82"/>
      <c r="AC28" s="82"/>
      <c r="AD28" s="82"/>
      <c r="AE28" s="79"/>
      <c r="AF28" s="82"/>
      <c r="AG28" s="82"/>
      <c r="AH28" s="79"/>
      <c r="AI28" s="82"/>
      <c r="AJ28" s="82"/>
      <c r="AK28" s="79"/>
      <c r="AL28" s="82"/>
      <c r="AM28" s="79"/>
      <c r="AN28" s="82"/>
      <c r="AO28" s="82"/>
      <c r="AP28" s="82"/>
      <c r="AQ28" s="82"/>
      <c r="AR28" s="82"/>
      <c r="AS28" s="82"/>
      <c r="AT28" s="82"/>
      <c r="AU28" s="82"/>
      <c r="AV28" s="82"/>
      <c r="AY28" s="98">
        <v>21</v>
      </c>
    </row>
    <row r="29" spans="2:51" ht="45" customHeight="1" x14ac:dyDescent="0.15">
      <c r="B29" s="76">
        <v>22</v>
      </c>
      <c r="C29" s="76" t="s">
        <v>133</v>
      </c>
      <c r="D29" s="77" t="s">
        <v>141</v>
      </c>
      <c r="E29" s="77" t="s">
        <v>43</v>
      </c>
      <c r="F29" s="77" t="s">
        <v>170</v>
      </c>
      <c r="G29" s="76">
        <v>1</v>
      </c>
      <c r="H29" s="82"/>
      <c r="I29" s="82"/>
      <c r="J29" s="79"/>
      <c r="K29" s="82"/>
      <c r="L29" s="82"/>
      <c r="M29" s="79"/>
      <c r="N29" s="82" t="s">
        <v>79</v>
      </c>
      <c r="O29" s="82"/>
      <c r="P29" s="79"/>
      <c r="Q29" s="82"/>
      <c r="R29" s="79"/>
      <c r="S29" s="82"/>
      <c r="T29" s="82"/>
      <c r="U29" s="82"/>
      <c r="V29" s="82"/>
      <c r="W29" s="82"/>
      <c r="X29" s="82"/>
      <c r="Y29" s="82"/>
      <c r="Z29" s="82"/>
      <c r="AA29" s="82"/>
      <c r="AC29" s="82"/>
      <c r="AD29" s="82"/>
      <c r="AE29" s="79"/>
      <c r="AF29" s="82"/>
      <c r="AG29" s="82"/>
      <c r="AH29" s="79"/>
      <c r="AI29" s="87" t="s">
        <v>79</v>
      </c>
      <c r="AJ29" s="82"/>
      <c r="AK29" s="79"/>
      <c r="AL29" s="82"/>
      <c r="AM29" s="79"/>
      <c r="AN29" s="82"/>
      <c r="AO29" s="82"/>
      <c r="AP29" s="82"/>
      <c r="AQ29" s="82"/>
      <c r="AR29" s="82"/>
      <c r="AS29" s="82"/>
      <c r="AT29" s="82"/>
      <c r="AU29" s="82"/>
      <c r="AV29" s="82"/>
      <c r="AY29" s="98">
        <v>22</v>
      </c>
    </row>
    <row r="30" spans="2:51" ht="45" customHeight="1" x14ac:dyDescent="0.15">
      <c r="B30" s="76">
        <v>23</v>
      </c>
      <c r="C30" s="76" t="s">
        <v>133</v>
      </c>
      <c r="D30" s="85" t="s">
        <v>47</v>
      </c>
      <c r="E30" s="77" t="s">
        <v>155</v>
      </c>
      <c r="F30" s="77" t="s">
        <v>171</v>
      </c>
      <c r="G30" s="86">
        <v>7</v>
      </c>
      <c r="H30" s="82"/>
      <c r="I30" s="82"/>
      <c r="J30" s="82" t="s">
        <v>79</v>
      </c>
      <c r="K30" s="82"/>
      <c r="L30" s="82" t="s">
        <v>79</v>
      </c>
      <c r="M30" s="79"/>
      <c r="N30" s="82"/>
      <c r="O30" s="82"/>
      <c r="P30" s="79"/>
      <c r="Q30" s="82"/>
      <c r="R30" s="82" t="s">
        <v>79</v>
      </c>
      <c r="S30" s="82"/>
      <c r="T30" s="82"/>
      <c r="U30" s="82"/>
      <c r="V30" s="82"/>
      <c r="W30" s="82"/>
      <c r="X30" s="82"/>
      <c r="Y30" s="82"/>
      <c r="Z30" s="82"/>
      <c r="AA30" s="82"/>
      <c r="AC30" s="82"/>
      <c r="AD30" s="82"/>
      <c r="AE30" s="87" t="s">
        <v>79</v>
      </c>
      <c r="AF30" s="82"/>
      <c r="AG30" s="87" t="s">
        <v>79</v>
      </c>
      <c r="AH30" s="79"/>
      <c r="AI30" s="82"/>
      <c r="AJ30" s="82"/>
      <c r="AK30" s="79"/>
      <c r="AL30" s="82"/>
      <c r="AM30" s="87" t="s">
        <v>79</v>
      </c>
      <c r="AN30" s="82"/>
      <c r="AO30" s="82"/>
      <c r="AP30" s="82"/>
      <c r="AQ30" s="82"/>
      <c r="AR30" s="82"/>
      <c r="AS30" s="82"/>
      <c r="AT30" s="82"/>
      <c r="AU30" s="82"/>
      <c r="AV30" s="82"/>
      <c r="AY30" s="98">
        <v>23</v>
      </c>
    </row>
    <row r="31" spans="2:51" ht="45" customHeight="1" x14ac:dyDescent="0.15">
      <c r="B31" s="76">
        <v>24</v>
      </c>
      <c r="C31" s="76" t="s">
        <v>133</v>
      </c>
      <c r="D31" s="85" t="s">
        <v>47</v>
      </c>
      <c r="E31" s="85" t="s">
        <v>159</v>
      </c>
      <c r="F31" s="85" t="s">
        <v>172</v>
      </c>
      <c r="G31" s="76">
        <v>3</v>
      </c>
      <c r="H31" s="82"/>
      <c r="I31" s="82" t="s">
        <v>79</v>
      </c>
      <c r="J31" s="79"/>
      <c r="K31" s="82"/>
      <c r="L31" s="82"/>
      <c r="M31" s="79"/>
      <c r="N31" s="82"/>
      <c r="O31" s="82"/>
      <c r="P31" s="79"/>
      <c r="Q31" s="82"/>
      <c r="R31" s="79"/>
      <c r="S31" s="82"/>
      <c r="T31" s="82"/>
      <c r="U31" s="82" t="s">
        <v>79</v>
      </c>
      <c r="V31" s="82"/>
      <c r="W31" s="82" t="s">
        <v>79</v>
      </c>
      <c r="X31" s="82"/>
      <c r="Y31" s="82"/>
      <c r="Z31" s="82"/>
      <c r="AA31" s="82" t="s">
        <v>79</v>
      </c>
      <c r="AC31" s="82"/>
      <c r="AD31" s="82" t="s">
        <v>79</v>
      </c>
      <c r="AE31" s="79"/>
      <c r="AF31" s="82"/>
      <c r="AG31" s="82"/>
      <c r="AH31" s="79"/>
      <c r="AI31" s="82"/>
      <c r="AJ31" s="82"/>
      <c r="AK31" s="79"/>
      <c r="AL31" s="82"/>
      <c r="AM31" s="79"/>
      <c r="AN31" s="82"/>
      <c r="AO31" s="82"/>
      <c r="AP31" s="87" t="s">
        <v>79</v>
      </c>
      <c r="AQ31" s="82"/>
      <c r="AR31" s="87" t="s">
        <v>79</v>
      </c>
      <c r="AS31" s="82"/>
      <c r="AT31" s="82"/>
      <c r="AU31" s="82"/>
      <c r="AV31" s="87" t="s">
        <v>79</v>
      </c>
      <c r="AY31" s="98">
        <v>24</v>
      </c>
    </row>
    <row r="32" spans="2:51" ht="57.75" customHeight="1" x14ac:dyDescent="0.15">
      <c r="B32" s="76">
        <v>25</v>
      </c>
      <c r="C32" s="76" t="s">
        <v>133</v>
      </c>
      <c r="D32" s="85" t="s">
        <v>47</v>
      </c>
      <c r="E32" s="85" t="s">
        <v>159</v>
      </c>
      <c r="F32" s="85" t="s">
        <v>173</v>
      </c>
      <c r="G32" s="84">
        <v>5</v>
      </c>
      <c r="H32" s="82"/>
      <c r="I32" s="82"/>
      <c r="J32" s="79"/>
      <c r="K32" s="82"/>
      <c r="L32" s="82" t="s">
        <v>79</v>
      </c>
      <c r="M32" s="79"/>
      <c r="N32" s="82"/>
      <c r="O32" s="224" t="s">
        <v>523</v>
      </c>
      <c r="P32" s="79"/>
      <c r="Q32" s="82"/>
      <c r="R32" s="79"/>
      <c r="S32" s="82"/>
      <c r="T32" s="82" t="s">
        <v>533</v>
      </c>
      <c r="U32" s="82" t="s">
        <v>537</v>
      </c>
      <c r="V32" s="82"/>
      <c r="W32" s="82" t="s">
        <v>79</v>
      </c>
      <c r="X32" s="82" t="s">
        <v>551</v>
      </c>
      <c r="Y32" s="82"/>
      <c r="Z32" s="82"/>
      <c r="AA32" s="82"/>
      <c r="AC32" s="82"/>
      <c r="AD32" s="82"/>
      <c r="AE32" s="79"/>
      <c r="AF32" s="82"/>
      <c r="AG32" s="87" t="s">
        <v>79</v>
      </c>
      <c r="AH32" s="79"/>
      <c r="AI32" s="82"/>
      <c r="AJ32" s="87" t="s">
        <v>79</v>
      </c>
      <c r="AK32" s="79"/>
      <c r="AL32" s="82"/>
      <c r="AM32" s="79"/>
      <c r="AN32" s="82"/>
      <c r="AO32" s="87" t="s">
        <v>80</v>
      </c>
      <c r="AP32" s="87" t="s">
        <v>79</v>
      </c>
      <c r="AQ32" s="82"/>
      <c r="AR32" s="87" t="s">
        <v>79</v>
      </c>
      <c r="AS32" s="87" t="s">
        <v>79</v>
      </c>
      <c r="AT32" s="82"/>
      <c r="AU32" s="82"/>
      <c r="AV32" s="82"/>
      <c r="AY32" s="98">
        <v>25</v>
      </c>
    </row>
    <row r="33" spans="2:51" ht="45" customHeight="1" x14ac:dyDescent="0.15">
      <c r="B33" s="76">
        <v>26</v>
      </c>
      <c r="C33" s="77" t="s">
        <v>174</v>
      </c>
      <c r="D33" s="77" t="s">
        <v>175</v>
      </c>
      <c r="E33" s="77" t="s">
        <v>176</v>
      </c>
      <c r="F33" s="77" t="s">
        <v>177</v>
      </c>
      <c r="G33" s="76">
        <v>1</v>
      </c>
      <c r="H33" s="82"/>
      <c r="I33" s="82"/>
      <c r="J33" s="79"/>
      <c r="K33" s="82"/>
      <c r="L33" s="82"/>
      <c r="M33" s="79"/>
      <c r="N33" s="82"/>
      <c r="O33" s="82"/>
      <c r="P33" s="79"/>
      <c r="Q33" s="82" t="s">
        <v>79</v>
      </c>
      <c r="R33" s="79"/>
      <c r="S33" s="82"/>
      <c r="T33" s="82"/>
      <c r="U33" s="82"/>
      <c r="V33" s="82"/>
      <c r="W33" s="82"/>
      <c r="X33" s="82"/>
      <c r="Y33" s="82"/>
      <c r="Z33" s="82"/>
      <c r="AA33" s="82"/>
      <c r="AC33" s="82"/>
      <c r="AD33" s="82"/>
      <c r="AE33" s="79"/>
      <c r="AF33" s="82"/>
      <c r="AG33" s="82"/>
      <c r="AH33" s="79"/>
      <c r="AI33" s="82"/>
      <c r="AJ33" s="82"/>
      <c r="AK33" s="79"/>
      <c r="AL33" s="87" t="s">
        <v>79</v>
      </c>
      <c r="AM33" s="79"/>
      <c r="AN33" s="82"/>
      <c r="AO33" s="82"/>
      <c r="AP33" s="82"/>
      <c r="AQ33" s="82"/>
      <c r="AR33" s="82"/>
      <c r="AS33" s="82"/>
      <c r="AT33" s="82"/>
      <c r="AU33" s="82"/>
      <c r="AV33" s="82"/>
      <c r="AY33" s="98">
        <v>26</v>
      </c>
    </row>
    <row r="34" spans="2:51" ht="45" customHeight="1" x14ac:dyDescent="0.15">
      <c r="B34" s="76">
        <v>27</v>
      </c>
      <c r="C34" s="77" t="s">
        <v>174</v>
      </c>
      <c r="D34" s="77" t="s">
        <v>178</v>
      </c>
      <c r="E34" s="77" t="s">
        <v>179</v>
      </c>
      <c r="F34" s="77" t="s">
        <v>180</v>
      </c>
      <c r="G34" s="76">
        <v>1</v>
      </c>
      <c r="H34" s="82"/>
      <c r="I34" s="82"/>
      <c r="J34" s="79"/>
      <c r="K34" s="82" t="s">
        <v>79</v>
      </c>
      <c r="L34" s="82"/>
      <c r="M34" s="79"/>
      <c r="N34" s="82"/>
      <c r="O34" s="82"/>
      <c r="P34" s="79"/>
      <c r="Q34" s="82"/>
      <c r="R34" s="79"/>
      <c r="S34" s="82"/>
      <c r="T34" s="82"/>
      <c r="U34" s="82"/>
      <c r="V34" s="82"/>
      <c r="W34" s="82"/>
      <c r="X34" s="82"/>
      <c r="Y34" s="82"/>
      <c r="Z34" s="82"/>
      <c r="AA34" s="82"/>
      <c r="AC34" s="82"/>
      <c r="AD34" s="82"/>
      <c r="AE34" s="79"/>
      <c r="AF34" s="87" t="s">
        <v>79</v>
      </c>
      <c r="AG34" s="82"/>
      <c r="AH34" s="79"/>
      <c r="AI34" s="82"/>
      <c r="AJ34" s="82"/>
      <c r="AK34" s="79"/>
      <c r="AL34" s="82"/>
      <c r="AM34" s="79"/>
      <c r="AN34" s="82"/>
      <c r="AO34" s="82"/>
      <c r="AP34" s="82"/>
      <c r="AQ34" s="82"/>
      <c r="AR34" s="82"/>
      <c r="AS34" s="82"/>
      <c r="AT34" s="82"/>
      <c r="AU34" s="82"/>
      <c r="AV34" s="82"/>
      <c r="AY34" s="98">
        <v>27</v>
      </c>
    </row>
    <row r="35" spans="2:51" ht="45" customHeight="1" x14ac:dyDescent="0.15">
      <c r="B35" s="76">
        <v>28</v>
      </c>
      <c r="C35" s="77" t="s">
        <v>174</v>
      </c>
      <c r="D35" s="77" t="s">
        <v>178</v>
      </c>
      <c r="E35" s="77" t="s">
        <v>179</v>
      </c>
      <c r="F35" s="77" t="s">
        <v>181</v>
      </c>
      <c r="G35" s="76">
        <v>1</v>
      </c>
      <c r="H35" s="82"/>
      <c r="I35" s="82"/>
      <c r="J35" s="79"/>
      <c r="K35" s="82" t="s">
        <v>79</v>
      </c>
      <c r="L35" s="82"/>
      <c r="M35" s="79"/>
      <c r="N35" s="82"/>
      <c r="O35" s="82"/>
      <c r="P35" s="79"/>
      <c r="Q35" s="82"/>
      <c r="R35" s="79"/>
      <c r="S35" s="82"/>
      <c r="T35" s="82"/>
      <c r="U35" s="82"/>
      <c r="V35" s="82"/>
      <c r="W35" s="82"/>
      <c r="X35" s="82"/>
      <c r="Y35" s="82"/>
      <c r="Z35" s="82"/>
      <c r="AA35" s="82"/>
      <c r="AC35" s="82"/>
      <c r="AD35" s="82"/>
      <c r="AE35" s="79"/>
      <c r="AF35" s="87" t="s">
        <v>79</v>
      </c>
      <c r="AG35" s="82"/>
      <c r="AH35" s="79"/>
      <c r="AI35" s="82"/>
      <c r="AJ35" s="82"/>
      <c r="AK35" s="79"/>
      <c r="AL35" s="82"/>
      <c r="AM35" s="79"/>
      <c r="AN35" s="82"/>
      <c r="AO35" s="82"/>
      <c r="AP35" s="82"/>
      <c r="AQ35" s="82"/>
      <c r="AR35" s="82"/>
      <c r="AS35" s="82"/>
      <c r="AT35" s="82"/>
      <c r="AU35" s="82"/>
      <c r="AV35" s="82"/>
      <c r="AY35" s="98">
        <v>28</v>
      </c>
    </row>
    <row r="36" spans="2:51" ht="45" customHeight="1" x14ac:dyDescent="0.15">
      <c r="B36" s="76">
        <v>29</v>
      </c>
      <c r="C36" s="77" t="s">
        <v>174</v>
      </c>
      <c r="D36" s="77" t="s">
        <v>182</v>
      </c>
      <c r="E36" s="77" t="s">
        <v>183</v>
      </c>
      <c r="F36" s="77" t="s">
        <v>184</v>
      </c>
      <c r="G36" s="76">
        <v>6</v>
      </c>
      <c r="H36" s="82"/>
      <c r="I36" s="82"/>
      <c r="J36" s="79"/>
      <c r="K36" s="82"/>
      <c r="L36" s="82"/>
      <c r="M36" s="79"/>
      <c r="N36" s="82"/>
      <c r="O36" s="82"/>
      <c r="P36" s="79"/>
      <c r="Q36" s="82"/>
      <c r="R36" s="79"/>
      <c r="S36" s="82"/>
      <c r="T36" s="82"/>
      <c r="U36" s="82"/>
      <c r="V36" s="82"/>
      <c r="W36" s="82"/>
      <c r="X36" s="82"/>
      <c r="Y36" s="82"/>
      <c r="Z36" s="82"/>
      <c r="AA36" s="82"/>
      <c r="AC36" s="82"/>
      <c r="AD36" s="82"/>
      <c r="AE36" s="79"/>
      <c r="AF36" s="82"/>
      <c r="AG36" s="82"/>
      <c r="AH36" s="79"/>
      <c r="AI36" s="82"/>
      <c r="AJ36" s="82"/>
      <c r="AK36" s="79"/>
      <c r="AL36" s="82"/>
      <c r="AM36" s="79"/>
      <c r="AN36" s="82"/>
      <c r="AO36" s="82"/>
      <c r="AP36" s="82"/>
      <c r="AQ36" s="82"/>
      <c r="AR36" s="82"/>
      <c r="AS36" s="82"/>
      <c r="AT36" s="82"/>
      <c r="AU36" s="82"/>
      <c r="AV36" s="82"/>
      <c r="AY36" s="98">
        <v>29</v>
      </c>
    </row>
    <row r="37" spans="2:51" ht="45" customHeight="1" x14ac:dyDescent="0.15">
      <c r="B37" s="76">
        <v>30</v>
      </c>
      <c r="C37" s="77" t="s">
        <v>174</v>
      </c>
      <c r="D37" s="77" t="s">
        <v>185</v>
      </c>
      <c r="E37" s="77" t="s">
        <v>176</v>
      </c>
      <c r="F37" s="77" t="s">
        <v>186</v>
      </c>
      <c r="G37" s="76">
        <v>2</v>
      </c>
      <c r="H37" s="87" t="s">
        <v>79</v>
      </c>
      <c r="I37" s="82"/>
      <c r="J37" s="79"/>
      <c r="K37" s="82"/>
      <c r="L37" s="82"/>
      <c r="M37" s="79"/>
      <c r="N37" s="82"/>
      <c r="O37" s="82"/>
      <c r="P37" s="79"/>
      <c r="Q37" s="82"/>
      <c r="R37" s="79"/>
      <c r="S37" s="82"/>
      <c r="T37" s="82"/>
      <c r="U37" s="82"/>
      <c r="V37" s="82"/>
      <c r="W37" s="82"/>
      <c r="X37" s="82"/>
      <c r="Y37" s="82"/>
      <c r="Z37" s="82"/>
      <c r="AA37" s="82"/>
      <c r="AC37" s="87" t="s">
        <v>79</v>
      </c>
      <c r="AD37" s="82"/>
      <c r="AE37" s="79"/>
      <c r="AF37" s="82"/>
      <c r="AG37" s="82"/>
      <c r="AH37" s="79"/>
      <c r="AI37" s="82"/>
      <c r="AJ37" s="82"/>
      <c r="AK37" s="79"/>
      <c r="AL37" s="82"/>
      <c r="AM37" s="79"/>
      <c r="AN37" s="82"/>
      <c r="AO37" s="82"/>
      <c r="AP37" s="82"/>
      <c r="AQ37" s="82"/>
      <c r="AR37" s="82"/>
      <c r="AS37" s="82"/>
      <c r="AT37" s="82"/>
      <c r="AU37" s="82"/>
      <c r="AV37" s="82"/>
      <c r="AY37" s="98">
        <v>30</v>
      </c>
    </row>
    <row r="38" spans="2:51" ht="45" customHeight="1" x14ac:dyDescent="0.15">
      <c r="B38" s="76">
        <v>31</v>
      </c>
      <c r="C38" s="77" t="s">
        <v>174</v>
      </c>
      <c r="D38" s="77" t="s">
        <v>187</v>
      </c>
      <c r="E38" s="77" t="s">
        <v>176</v>
      </c>
      <c r="F38" s="77" t="s">
        <v>188</v>
      </c>
      <c r="G38" s="76">
        <v>2</v>
      </c>
      <c r="H38" s="82"/>
      <c r="I38" s="82"/>
      <c r="J38" s="87" t="s">
        <v>79</v>
      </c>
      <c r="K38" s="82"/>
      <c r="L38" s="82"/>
      <c r="M38" s="79"/>
      <c r="N38" s="82"/>
      <c r="O38" s="82"/>
      <c r="P38" s="79"/>
      <c r="Q38" s="82"/>
      <c r="R38" s="79"/>
      <c r="S38" s="82"/>
      <c r="T38" s="82"/>
      <c r="U38" s="82"/>
      <c r="V38" s="82"/>
      <c r="W38" s="82"/>
      <c r="X38" s="82"/>
      <c r="Y38" s="82"/>
      <c r="Z38" s="82"/>
      <c r="AA38" s="82"/>
      <c r="AC38" s="82"/>
      <c r="AD38" s="82"/>
      <c r="AE38" s="87" t="s">
        <v>79</v>
      </c>
      <c r="AF38" s="82"/>
      <c r="AG38" s="82"/>
      <c r="AH38" s="79"/>
      <c r="AI38" s="82"/>
      <c r="AJ38" s="82"/>
      <c r="AK38" s="79"/>
      <c r="AL38" s="82"/>
      <c r="AM38" s="79"/>
      <c r="AN38" s="82"/>
      <c r="AO38" s="82"/>
      <c r="AP38" s="82"/>
      <c r="AQ38" s="82"/>
      <c r="AR38" s="82"/>
      <c r="AS38" s="82"/>
      <c r="AT38" s="82"/>
      <c r="AU38" s="82"/>
      <c r="AV38" s="82"/>
      <c r="AY38" s="98">
        <v>31</v>
      </c>
    </row>
    <row r="39" spans="2:51" ht="45" customHeight="1" x14ac:dyDescent="0.15">
      <c r="B39" s="76">
        <v>32</v>
      </c>
      <c r="C39" s="77" t="s">
        <v>174</v>
      </c>
      <c r="D39" s="77" t="s">
        <v>189</v>
      </c>
      <c r="E39" s="77" t="s">
        <v>176</v>
      </c>
      <c r="F39" s="77" t="s">
        <v>190</v>
      </c>
      <c r="G39" s="76">
        <v>11</v>
      </c>
      <c r="H39" s="82"/>
      <c r="I39" s="82"/>
      <c r="J39" s="87" t="s">
        <v>79</v>
      </c>
      <c r="K39" s="82"/>
      <c r="L39" s="82"/>
      <c r="M39" s="79"/>
      <c r="N39" s="82"/>
      <c r="O39" s="82"/>
      <c r="P39" s="79"/>
      <c r="Q39" s="82"/>
      <c r="R39" s="79"/>
      <c r="S39" s="82"/>
      <c r="T39" s="82"/>
      <c r="U39" s="82"/>
      <c r="V39" s="82"/>
      <c r="W39" s="82"/>
      <c r="X39" s="82"/>
      <c r="Y39" s="82"/>
      <c r="Z39" s="82"/>
      <c r="AA39" s="82"/>
      <c r="AC39" s="82"/>
      <c r="AD39" s="82"/>
      <c r="AE39" s="87" t="s">
        <v>79</v>
      </c>
      <c r="AF39" s="82"/>
      <c r="AG39" s="82"/>
      <c r="AH39" s="79"/>
      <c r="AI39" s="82"/>
      <c r="AJ39" s="82"/>
      <c r="AK39" s="79"/>
      <c r="AL39" s="82"/>
      <c r="AM39" s="79"/>
      <c r="AN39" s="82"/>
      <c r="AO39" s="82"/>
      <c r="AP39" s="82"/>
      <c r="AQ39" s="82"/>
      <c r="AR39" s="82"/>
      <c r="AS39" s="82"/>
      <c r="AT39" s="82"/>
      <c r="AU39" s="82"/>
      <c r="AV39" s="82"/>
      <c r="AY39" s="98">
        <v>32</v>
      </c>
    </row>
    <row r="40" spans="2:51" ht="45" customHeight="1" x14ac:dyDescent="0.15">
      <c r="B40" s="76">
        <v>33</v>
      </c>
      <c r="C40" s="76" t="s">
        <v>191</v>
      </c>
      <c r="D40" s="77" t="s">
        <v>192</v>
      </c>
      <c r="E40" s="77" t="s">
        <v>193</v>
      </c>
      <c r="F40" s="77" t="s">
        <v>194</v>
      </c>
      <c r="G40" s="76">
        <v>5</v>
      </c>
      <c r="H40" s="82"/>
      <c r="I40" s="82"/>
      <c r="J40" s="79"/>
      <c r="K40" s="82"/>
      <c r="L40" s="82" t="s">
        <v>79</v>
      </c>
      <c r="M40" s="79"/>
      <c r="N40" s="82"/>
      <c r="O40" s="82"/>
      <c r="P40" s="79"/>
      <c r="Q40" s="82"/>
      <c r="R40" s="79"/>
      <c r="S40" s="82"/>
      <c r="T40" s="82"/>
      <c r="U40" s="82"/>
      <c r="V40" s="82"/>
      <c r="W40" s="82"/>
      <c r="X40" s="82"/>
      <c r="Y40" s="82"/>
      <c r="Z40" s="82"/>
      <c r="AA40" s="82"/>
      <c r="AC40" s="82"/>
      <c r="AD40" s="82"/>
      <c r="AE40" s="79"/>
      <c r="AF40" s="82"/>
      <c r="AG40" s="87" t="s">
        <v>79</v>
      </c>
      <c r="AH40" s="79"/>
      <c r="AI40" s="82"/>
      <c r="AJ40" s="82"/>
      <c r="AK40" s="79"/>
      <c r="AL40" s="82"/>
      <c r="AM40" s="79"/>
      <c r="AN40" s="82"/>
      <c r="AO40" s="82"/>
      <c r="AP40" s="82"/>
      <c r="AQ40" s="82"/>
      <c r="AR40" s="82"/>
      <c r="AS40" s="82"/>
      <c r="AT40" s="82"/>
      <c r="AU40" s="82"/>
      <c r="AV40" s="82"/>
      <c r="AY40" s="98">
        <v>33</v>
      </c>
    </row>
    <row r="41" spans="2:51" ht="45" customHeight="1" x14ac:dyDescent="0.15">
      <c r="B41" s="76">
        <v>34</v>
      </c>
      <c r="C41" s="76" t="s">
        <v>191</v>
      </c>
      <c r="D41" s="77" t="s">
        <v>192</v>
      </c>
      <c r="E41" s="77" t="s">
        <v>193</v>
      </c>
      <c r="F41" s="77" t="s">
        <v>195</v>
      </c>
      <c r="G41" s="76">
        <v>5</v>
      </c>
      <c r="H41" s="82"/>
      <c r="I41" s="82"/>
      <c r="J41" s="79"/>
      <c r="K41" s="82"/>
      <c r="L41" s="82" t="s">
        <v>79</v>
      </c>
      <c r="M41" s="79"/>
      <c r="N41" s="82"/>
      <c r="O41" s="82"/>
      <c r="P41" s="79"/>
      <c r="Q41" s="82"/>
      <c r="R41" s="79"/>
      <c r="S41" s="82"/>
      <c r="T41" s="82"/>
      <c r="U41" s="82"/>
      <c r="V41" s="82"/>
      <c r="W41" s="82"/>
      <c r="X41" s="82"/>
      <c r="Y41" s="82"/>
      <c r="Z41" s="82"/>
      <c r="AA41" s="82"/>
      <c r="AC41" s="82"/>
      <c r="AD41" s="82"/>
      <c r="AE41" s="79"/>
      <c r="AF41" s="82"/>
      <c r="AG41" s="87" t="s">
        <v>79</v>
      </c>
      <c r="AH41" s="79"/>
      <c r="AI41" s="82"/>
      <c r="AJ41" s="82"/>
      <c r="AK41" s="79"/>
      <c r="AL41" s="82"/>
      <c r="AM41" s="79"/>
      <c r="AN41" s="82"/>
      <c r="AO41" s="82"/>
      <c r="AP41" s="82"/>
      <c r="AQ41" s="82"/>
      <c r="AR41" s="82"/>
      <c r="AS41" s="82"/>
      <c r="AT41" s="82"/>
      <c r="AU41" s="82"/>
      <c r="AV41" s="82"/>
      <c r="AY41" s="98">
        <v>34</v>
      </c>
    </row>
    <row r="42" spans="2:51" ht="45" customHeight="1" x14ac:dyDescent="0.15">
      <c r="B42" s="76">
        <v>35</v>
      </c>
      <c r="C42" s="76" t="s">
        <v>191</v>
      </c>
      <c r="D42" s="77" t="s">
        <v>192</v>
      </c>
      <c r="E42" s="77" t="s">
        <v>193</v>
      </c>
      <c r="F42" s="77" t="s">
        <v>196</v>
      </c>
      <c r="G42" s="76">
        <v>4</v>
      </c>
      <c r="H42" s="82"/>
      <c r="I42" s="82"/>
      <c r="J42" s="79"/>
      <c r="K42" s="82"/>
      <c r="L42" s="82" t="s">
        <v>79</v>
      </c>
      <c r="M42" s="79"/>
      <c r="N42" s="82"/>
      <c r="O42" s="82"/>
      <c r="P42" s="79"/>
      <c r="Q42" s="82"/>
      <c r="R42" s="79"/>
      <c r="S42" s="82"/>
      <c r="T42" s="82"/>
      <c r="U42" s="82"/>
      <c r="V42" s="82"/>
      <c r="W42" s="82"/>
      <c r="X42" s="82"/>
      <c r="Y42" s="82"/>
      <c r="Z42" s="82"/>
      <c r="AA42" s="82"/>
      <c r="AC42" s="82"/>
      <c r="AD42" s="82"/>
      <c r="AE42" s="79"/>
      <c r="AF42" s="82"/>
      <c r="AG42" s="87" t="s">
        <v>79</v>
      </c>
      <c r="AH42" s="79"/>
      <c r="AI42" s="82"/>
      <c r="AJ42" s="82"/>
      <c r="AK42" s="79"/>
      <c r="AL42" s="82"/>
      <c r="AM42" s="79"/>
      <c r="AN42" s="82"/>
      <c r="AO42" s="82"/>
      <c r="AP42" s="82"/>
      <c r="AQ42" s="82"/>
      <c r="AR42" s="82"/>
      <c r="AS42" s="82"/>
      <c r="AT42" s="82"/>
      <c r="AU42" s="82"/>
      <c r="AV42" s="82"/>
      <c r="AY42" s="98">
        <v>35</v>
      </c>
    </row>
    <row r="43" spans="2:51" ht="45" customHeight="1" x14ac:dyDescent="0.15">
      <c r="B43" s="76">
        <v>36</v>
      </c>
      <c r="C43" s="76" t="s">
        <v>191</v>
      </c>
      <c r="D43" s="77" t="s">
        <v>192</v>
      </c>
      <c r="E43" s="77" t="s">
        <v>193</v>
      </c>
      <c r="F43" s="77" t="s">
        <v>197</v>
      </c>
      <c r="G43" s="76">
        <v>1</v>
      </c>
      <c r="H43" s="82"/>
      <c r="I43" s="82"/>
      <c r="J43" s="79"/>
      <c r="K43" s="82"/>
      <c r="L43" s="82"/>
      <c r="M43" s="79"/>
      <c r="N43" s="82"/>
      <c r="O43" s="82"/>
      <c r="P43" s="79"/>
      <c r="Q43" s="82"/>
      <c r="R43" s="79"/>
      <c r="S43" s="82"/>
      <c r="T43" s="82"/>
      <c r="U43" s="82"/>
      <c r="V43" s="82"/>
      <c r="W43" s="82"/>
      <c r="X43" s="82"/>
      <c r="Y43" s="82"/>
      <c r="Z43" s="82"/>
      <c r="AA43" s="82"/>
      <c r="AC43" s="82"/>
      <c r="AD43" s="82"/>
      <c r="AE43" s="79"/>
      <c r="AF43" s="82"/>
      <c r="AG43" s="82"/>
      <c r="AH43" s="79"/>
      <c r="AI43" s="82"/>
      <c r="AJ43" s="82"/>
      <c r="AK43" s="79"/>
      <c r="AL43" s="82"/>
      <c r="AM43" s="79"/>
      <c r="AN43" s="82"/>
      <c r="AO43" s="82"/>
      <c r="AP43" s="82"/>
      <c r="AQ43" s="82"/>
      <c r="AR43" s="82"/>
      <c r="AS43" s="82"/>
      <c r="AT43" s="82"/>
      <c r="AU43" s="82"/>
      <c r="AV43" s="82"/>
      <c r="AY43" s="98">
        <v>36</v>
      </c>
    </row>
    <row r="44" spans="2:51" ht="45" customHeight="1" x14ac:dyDescent="0.15">
      <c r="B44" s="76">
        <v>37</v>
      </c>
      <c r="C44" s="76" t="s">
        <v>191</v>
      </c>
      <c r="D44" s="77" t="s">
        <v>192</v>
      </c>
      <c r="E44" s="77" t="s">
        <v>193</v>
      </c>
      <c r="F44" s="77" t="s">
        <v>198</v>
      </c>
      <c r="G44" s="76">
        <v>1</v>
      </c>
      <c r="H44" s="82"/>
      <c r="I44" s="82"/>
      <c r="J44" s="79"/>
      <c r="K44" s="82"/>
      <c r="L44" s="82" t="s">
        <v>79</v>
      </c>
      <c r="M44" s="79"/>
      <c r="N44" s="82"/>
      <c r="O44" s="82"/>
      <c r="P44" s="79"/>
      <c r="Q44" s="82"/>
      <c r="R44" s="79"/>
      <c r="S44" s="82"/>
      <c r="T44" s="82" t="s">
        <v>534</v>
      </c>
      <c r="U44" s="82" t="s">
        <v>79</v>
      </c>
      <c r="V44" s="82"/>
      <c r="W44" s="82" t="s">
        <v>79</v>
      </c>
      <c r="X44" s="82"/>
      <c r="Y44" s="82"/>
      <c r="Z44" s="82"/>
      <c r="AA44" s="82"/>
      <c r="AC44" s="82"/>
      <c r="AD44" s="82"/>
      <c r="AE44" s="79"/>
      <c r="AF44" s="82"/>
      <c r="AG44" s="87" t="s">
        <v>79</v>
      </c>
      <c r="AH44" s="79"/>
      <c r="AI44" s="82"/>
      <c r="AJ44" s="82"/>
      <c r="AK44" s="79"/>
      <c r="AL44" s="82"/>
      <c r="AM44" s="79"/>
      <c r="AN44" s="82"/>
      <c r="AO44" s="87" t="s">
        <v>80</v>
      </c>
      <c r="AP44" s="87" t="s">
        <v>79</v>
      </c>
      <c r="AQ44" s="82"/>
      <c r="AR44" s="87" t="s">
        <v>79</v>
      </c>
      <c r="AS44" s="82"/>
      <c r="AT44" s="82"/>
      <c r="AU44" s="82"/>
      <c r="AV44" s="82"/>
      <c r="AY44" s="98">
        <v>37</v>
      </c>
    </row>
    <row r="45" spans="2:51" ht="45" customHeight="1" x14ac:dyDescent="0.15">
      <c r="B45" s="76">
        <v>38</v>
      </c>
      <c r="C45" s="76" t="s">
        <v>191</v>
      </c>
      <c r="D45" s="77" t="s">
        <v>192</v>
      </c>
      <c r="E45" s="77" t="s">
        <v>193</v>
      </c>
      <c r="F45" s="77" t="s">
        <v>199</v>
      </c>
      <c r="G45" s="76">
        <v>10</v>
      </c>
      <c r="H45" s="82"/>
      <c r="I45" s="82"/>
      <c r="J45" s="79"/>
      <c r="K45" s="82"/>
      <c r="L45" s="82"/>
      <c r="M45" s="79"/>
      <c r="N45" s="82"/>
      <c r="O45" s="82"/>
      <c r="P45" s="79"/>
      <c r="Q45" s="82"/>
      <c r="R45" s="79"/>
      <c r="S45" s="82"/>
      <c r="T45" s="82"/>
      <c r="U45" s="82"/>
      <c r="V45" s="82"/>
      <c r="W45" s="82"/>
      <c r="X45" s="82"/>
      <c r="Y45" s="82"/>
      <c r="Z45" s="82"/>
      <c r="AA45" s="82"/>
      <c r="AC45" s="82"/>
      <c r="AD45" s="82"/>
      <c r="AE45" s="79"/>
      <c r="AF45" s="82"/>
      <c r="AG45" s="82"/>
      <c r="AH45" s="79"/>
      <c r="AI45" s="82"/>
      <c r="AJ45" s="82"/>
      <c r="AK45" s="79"/>
      <c r="AL45" s="82"/>
      <c r="AM45" s="79"/>
      <c r="AN45" s="82"/>
      <c r="AO45" s="82"/>
      <c r="AP45" s="82"/>
      <c r="AQ45" s="82"/>
      <c r="AR45" s="82"/>
      <c r="AS45" s="82"/>
      <c r="AT45" s="82"/>
      <c r="AU45" s="82"/>
      <c r="AV45" s="82"/>
      <c r="AY45" s="98">
        <v>38</v>
      </c>
    </row>
    <row r="46" spans="2:51" ht="45" customHeight="1" x14ac:dyDescent="0.15">
      <c r="B46" s="76">
        <v>39</v>
      </c>
      <c r="C46" s="76" t="s">
        <v>191</v>
      </c>
      <c r="D46" s="77" t="s">
        <v>192</v>
      </c>
      <c r="E46" s="77" t="s">
        <v>193</v>
      </c>
      <c r="F46" s="77" t="s">
        <v>56</v>
      </c>
      <c r="G46" s="76">
        <v>2</v>
      </c>
      <c r="H46" s="82"/>
      <c r="I46" s="82"/>
      <c r="J46" s="79"/>
      <c r="K46" s="82"/>
      <c r="L46" s="82"/>
      <c r="M46" s="79"/>
      <c r="N46" s="82"/>
      <c r="O46" s="224" t="s">
        <v>79</v>
      </c>
      <c r="P46" s="79"/>
      <c r="Q46" s="82"/>
      <c r="R46" s="79"/>
      <c r="S46" s="82"/>
      <c r="T46" s="82"/>
      <c r="U46" s="82"/>
      <c r="V46" s="82"/>
      <c r="W46" s="82"/>
      <c r="X46" s="82"/>
      <c r="Y46" s="82"/>
      <c r="Z46" s="82"/>
      <c r="AA46" s="82"/>
      <c r="AC46" s="82"/>
      <c r="AD46" s="82"/>
      <c r="AE46" s="79"/>
      <c r="AF46" s="82"/>
      <c r="AG46" s="82"/>
      <c r="AH46" s="79"/>
      <c r="AI46" s="82"/>
      <c r="AJ46" s="87" t="s">
        <v>79</v>
      </c>
      <c r="AK46" s="79"/>
      <c r="AL46" s="82"/>
      <c r="AM46" s="79"/>
      <c r="AN46" s="82"/>
      <c r="AO46" s="82"/>
      <c r="AP46" s="82"/>
      <c r="AQ46" s="82"/>
      <c r="AR46" s="82"/>
      <c r="AS46" s="82"/>
      <c r="AT46" s="82"/>
      <c r="AU46" s="82"/>
      <c r="AV46" s="82"/>
      <c r="AY46" s="98">
        <v>39</v>
      </c>
    </row>
    <row r="47" spans="2:51" ht="45" customHeight="1" x14ac:dyDescent="0.15">
      <c r="B47" s="76">
        <v>40</v>
      </c>
      <c r="C47" s="76" t="s">
        <v>191</v>
      </c>
      <c r="D47" s="77" t="s">
        <v>192</v>
      </c>
      <c r="E47" s="77" t="s">
        <v>193</v>
      </c>
      <c r="F47" s="77" t="s">
        <v>200</v>
      </c>
      <c r="G47" s="76">
        <v>2</v>
      </c>
      <c r="H47" s="82"/>
      <c r="I47" s="82"/>
      <c r="J47" s="79"/>
      <c r="K47" s="82"/>
      <c r="L47" s="82" t="s">
        <v>79</v>
      </c>
      <c r="M47" s="79"/>
      <c r="N47" s="82"/>
      <c r="O47" s="82"/>
      <c r="P47" s="79"/>
      <c r="Q47" s="82"/>
      <c r="R47" s="79"/>
      <c r="S47" s="82"/>
      <c r="T47" s="82"/>
      <c r="U47" s="82"/>
      <c r="V47" s="82"/>
      <c r="W47" s="82"/>
      <c r="X47" s="82"/>
      <c r="Y47" s="82"/>
      <c r="Z47" s="82"/>
      <c r="AA47" s="82"/>
      <c r="AC47" s="82"/>
      <c r="AD47" s="82"/>
      <c r="AE47" s="79"/>
      <c r="AF47" s="82"/>
      <c r="AG47" s="87" t="s">
        <v>79</v>
      </c>
      <c r="AH47" s="79"/>
      <c r="AI47" s="82"/>
      <c r="AJ47" s="82"/>
      <c r="AK47" s="79"/>
      <c r="AL47" s="82"/>
      <c r="AM47" s="79"/>
      <c r="AN47" s="82"/>
      <c r="AO47" s="82"/>
      <c r="AP47" s="82"/>
      <c r="AQ47" s="82"/>
      <c r="AR47" s="82"/>
      <c r="AS47" s="82"/>
      <c r="AT47" s="82"/>
      <c r="AU47" s="82"/>
      <c r="AV47" s="82"/>
      <c r="AY47" s="98">
        <v>40</v>
      </c>
    </row>
    <row r="48" spans="2:51" ht="45" customHeight="1" x14ac:dyDescent="0.15">
      <c r="B48" s="76">
        <v>41</v>
      </c>
      <c r="C48" s="76" t="s">
        <v>191</v>
      </c>
      <c r="D48" s="77" t="s">
        <v>192</v>
      </c>
      <c r="E48" s="77" t="s">
        <v>193</v>
      </c>
      <c r="F48" s="77" t="s">
        <v>201</v>
      </c>
      <c r="G48" s="76">
        <v>1</v>
      </c>
      <c r="H48" s="82"/>
      <c r="I48" s="82"/>
      <c r="J48" s="79"/>
      <c r="K48" s="82"/>
      <c r="L48" s="82"/>
      <c r="M48" s="79"/>
      <c r="N48" s="82"/>
      <c r="O48" s="82"/>
      <c r="P48" s="79"/>
      <c r="Q48" s="82"/>
      <c r="R48" s="79"/>
      <c r="S48" s="82"/>
      <c r="T48" s="82"/>
      <c r="U48" s="82"/>
      <c r="V48" s="82"/>
      <c r="W48" s="82"/>
      <c r="X48" s="82"/>
      <c r="Y48" s="82"/>
      <c r="Z48" s="82"/>
      <c r="AA48" s="82"/>
      <c r="AC48" s="82"/>
      <c r="AD48" s="82"/>
      <c r="AE48" s="79"/>
      <c r="AF48" s="82"/>
      <c r="AG48" s="82"/>
      <c r="AH48" s="79"/>
      <c r="AI48" s="82"/>
      <c r="AJ48" s="82"/>
      <c r="AK48" s="79"/>
      <c r="AL48" s="82"/>
      <c r="AM48" s="79"/>
      <c r="AN48" s="82"/>
      <c r="AO48" s="82"/>
      <c r="AP48" s="82"/>
      <c r="AQ48" s="82"/>
      <c r="AR48" s="82"/>
      <c r="AS48" s="82"/>
      <c r="AT48" s="82"/>
      <c r="AU48" s="82"/>
      <c r="AV48" s="82"/>
      <c r="AY48" s="98">
        <v>41</v>
      </c>
    </row>
    <row r="49" spans="2:51" ht="79.5" customHeight="1" x14ac:dyDescent="0.15">
      <c r="B49" s="76">
        <v>42</v>
      </c>
      <c r="C49" s="76" t="s">
        <v>191</v>
      </c>
      <c r="D49" s="77" t="s">
        <v>192</v>
      </c>
      <c r="E49" s="77" t="s">
        <v>193</v>
      </c>
      <c r="F49" s="77" t="s">
        <v>202</v>
      </c>
      <c r="G49" s="76">
        <v>1</v>
      </c>
      <c r="H49" s="82"/>
      <c r="I49" s="82"/>
      <c r="J49" s="79"/>
      <c r="K49" s="82"/>
      <c r="L49" s="82" t="s">
        <v>79</v>
      </c>
      <c r="M49" s="79"/>
      <c r="N49" s="82"/>
      <c r="O49" s="82"/>
      <c r="P49" s="79"/>
      <c r="Q49" s="82"/>
      <c r="R49" s="79"/>
      <c r="S49" s="82"/>
      <c r="T49" s="82"/>
      <c r="U49" s="82"/>
      <c r="V49" s="82" t="s">
        <v>79</v>
      </c>
      <c r="W49" s="82" t="s">
        <v>545</v>
      </c>
      <c r="X49" s="82"/>
      <c r="Y49" s="82"/>
      <c r="Z49" s="82"/>
      <c r="AA49" s="82"/>
      <c r="AC49" s="82"/>
      <c r="AD49" s="82"/>
      <c r="AE49" s="79"/>
      <c r="AF49" s="82"/>
      <c r="AG49" s="87" t="s">
        <v>79</v>
      </c>
      <c r="AH49" s="79"/>
      <c r="AI49" s="82"/>
      <c r="AJ49" s="82"/>
      <c r="AK49" s="79"/>
      <c r="AL49" s="82"/>
      <c r="AM49" s="79"/>
      <c r="AN49" s="82"/>
      <c r="AO49" s="82"/>
      <c r="AP49" s="82"/>
      <c r="AQ49" s="87" t="s">
        <v>79</v>
      </c>
      <c r="AR49" s="87" t="s">
        <v>80</v>
      </c>
      <c r="AS49" s="82"/>
      <c r="AT49" s="82"/>
      <c r="AU49" s="82"/>
      <c r="AV49" s="82"/>
      <c r="AY49" s="98">
        <v>42</v>
      </c>
    </row>
    <row r="50" spans="2:51" ht="82.5" customHeight="1" x14ac:dyDescent="0.15">
      <c r="B50" s="76">
        <v>43</v>
      </c>
      <c r="C50" s="76" t="s">
        <v>191</v>
      </c>
      <c r="D50" s="77" t="s">
        <v>192</v>
      </c>
      <c r="E50" s="77" t="s">
        <v>193</v>
      </c>
      <c r="F50" s="77" t="s">
        <v>203</v>
      </c>
      <c r="G50" s="76">
        <v>4</v>
      </c>
      <c r="H50" s="82"/>
      <c r="I50" s="82"/>
      <c r="J50" s="79" t="s">
        <v>204</v>
      </c>
      <c r="K50" s="82"/>
      <c r="L50" s="82"/>
      <c r="M50" s="79"/>
      <c r="N50" s="82"/>
      <c r="O50" s="82"/>
      <c r="P50" s="79"/>
      <c r="Q50" s="82"/>
      <c r="R50" s="79"/>
      <c r="S50" s="82"/>
      <c r="T50" s="82"/>
      <c r="U50" s="82"/>
      <c r="V50" s="82"/>
      <c r="W50" s="82"/>
      <c r="X50" s="82"/>
      <c r="Y50" s="82"/>
      <c r="Z50" s="82"/>
      <c r="AA50" s="82" t="s">
        <v>205</v>
      </c>
      <c r="AC50" s="82"/>
      <c r="AD50" s="82"/>
      <c r="AE50" s="87" t="s">
        <v>79</v>
      </c>
      <c r="AF50" s="82"/>
      <c r="AG50" s="82"/>
      <c r="AH50" s="79"/>
      <c r="AI50" s="82"/>
      <c r="AJ50" s="82"/>
      <c r="AK50" s="79"/>
      <c r="AL50" s="82"/>
      <c r="AM50" s="79"/>
      <c r="AN50" s="82"/>
      <c r="AO50" s="82"/>
      <c r="AP50" s="82"/>
      <c r="AQ50" s="82"/>
      <c r="AR50" s="82"/>
      <c r="AS50" s="82"/>
      <c r="AT50" s="82"/>
      <c r="AU50" s="82"/>
      <c r="AV50" s="87" t="s">
        <v>79</v>
      </c>
      <c r="AY50" s="98">
        <v>43</v>
      </c>
    </row>
    <row r="51" spans="2:51" ht="45" customHeight="1" x14ac:dyDescent="0.15">
      <c r="B51" s="76">
        <v>44</v>
      </c>
      <c r="C51" s="76" t="s">
        <v>191</v>
      </c>
      <c r="D51" s="77" t="s">
        <v>206</v>
      </c>
      <c r="E51" s="77" t="s">
        <v>193</v>
      </c>
      <c r="F51" s="77" t="s">
        <v>207</v>
      </c>
      <c r="G51" s="76">
        <v>2</v>
      </c>
      <c r="H51" s="82"/>
      <c r="I51" s="82"/>
      <c r="J51" s="79"/>
      <c r="K51" s="82"/>
      <c r="L51" s="82"/>
      <c r="M51" s="79"/>
      <c r="N51" s="82"/>
      <c r="O51" s="82"/>
      <c r="P51" s="79"/>
      <c r="Q51" s="82"/>
      <c r="R51" s="79"/>
      <c r="S51" s="82"/>
      <c r="T51" s="82"/>
      <c r="U51" s="82"/>
      <c r="V51" s="82"/>
      <c r="W51" s="82"/>
      <c r="X51" s="82"/>
      <c r="Y51" s="82"/>
      <c r="Z51" s="82"/>
      <c r="AA51" s="82"/>
      <c r="AC51" s="82"/>
      <c r="AD51" s="82"/>
      <c r="AE51" s="79"/>
      <c r="AF51" s="82"/>
      <c r="AG51" s="82"/>
      <c r="AH51" s="79"/>
      <c r="AI51" s="82"/>
      <c r="AJ51" s="82"/>
      <c r="AK51" s="79"/>
      <c r="AL51" s="82"/>
      <c r="AM51" s="79"/>
      <c r="AN51" s="82"/>
      <c r="AO51" s="82"/>
      <c r="AP51" s="82"/>
      <c r="AQ51" s="82"/>
      <c r="AR51" s="82"/>
      <c r="AS51" s="82"/>
      <c r="AT51" s="82"/>
      <c r="AU51" s="82"/>
      <c r="AV51" s="82"/>
      <c r="AY51" s="98">
        <v>44</v>
      </c>
    </row>
    <row r="52" spans="2:51" ht="132.75" customHeight="1" x14ac:dyDescent="0.15">
      <c r="B52" s="76">
        <v>45</v>
      </c>
      <c r="C52" s="76" t="s">
        <v>191</v>
      </c>
      <c r="D52" s="77" t="s">
        <v>192</v>
      </c>
      <c r="E52" s="77" t="s">
        <v>193</v>
      </c>
      <c r="F52" s="77" t="s">
        <v>208</v>
      </c>
      <c r="G52" s="76">
        <v>5</v>
      </c>
      <c r="H52" s="82"/>
      <c r="I52" s="82" t="s">
        <v>268</v>
      </c>
      <c r="J52" s="79"/>
      <c r="K52" s="82"/>
      <c r="L52" s="82"/>
      <c r="M52" s="79"/>
      <c r="N52" s="82"/>
      <c r="O52" s="224" t="s">
        <v>79</v>
      </c>
      <c r="P52" s="79"/>
      <c r="Q52" s="82"/>
      <c r="R52" s="79"/>
      <c r="S52" s="82"/>
      <c r="T52" s="82" t="s">
        <v>79</v>
      </c>
      <c r="U52" s="82"/>
      <c r="V52" s="82"/>
      <c r="W52" s="82" t="s">
        <v>79</v>
      </c>
      <c r="X52" s="82"/>
      <c r="Y52" s="82"/>
      <c r="Z52" s="82"/>
      <c r="AA52" s="82"/>
      <c r="AC52" s="82"/>
      <c r="AD52" s="87" t="s">
        <v>79</v>
      </c>
      <c r="AE52" s="79"/>
      <c r="AF52" s="82"/>
      <c r="AG52" s="82"/>
      <c r="AH52" s="79"/>
      <c r="AI52" s="82"/>
      <c r="AJ52" s="87" t="s">
        <v>79</v>
      </c>
      <c r="AK52" s="79"/>
      <c r="AL52" s="82"/>
      <c r="AM52" s="79"/>
      <c r="AN52" s="82"/>
      <c r="AO52" s="87" t="s">
        <v>79</v>
      </c>
      <c r="AP52" s="82"/>
      <c r="AQ52" s="82"/>
      <c r="AR52" s="87" t="s">
        <v>79</v>
      </c>
      <c r="AS52" s="82"/>
      <c r="AT52" s="82"/>
      <c r="AU52" s="82"/>
      <c r="AV52" s="82"/>
      <c r="AY52" s="98">
        <v>45</v>
      </c>
    </row>
    <row r="53" spans="2:51" ht="103.5" customHeight="1" x14ac:dyDescent="0.15">
      <c r="B53" s="76">
        <v>46</v>
      </c>
      <c r="C53" s="76" t="s">
        <v>191</v>
      </c>
      <c r="D53" s="77" t="s">
        <v>192</v>
      </c>
      <c r="E53" s="77" t="s">
        <v>193</v>
      </c>
      <c r="F53" s="77" t="s">
        <v>209</v>
      </c>
      <c r="G53" s="76">
        <v>2</v>
      </c>
      <c r="H53" s="82"/>
      <c r="I53" s="82" t="s">
        <v>79</v>
      </c>
      <c r="J53" s="79"/>
      <c r="K53" s="82"/>
      <c r="L53" s="82"/>
      <c r="M53" s="79"/>
      <c r="N53" s="82"/>
      <c r="O53" s="224" t="s">
        <v>79</v>
      </c>
      <c r="P53" s="79"/>
      <c r="Q53" s="82"/>
      <c r="R53" s="79"/>
      <c r="S53" s="82"/>
      <c r="T53" s="82"/>
      <c r="U53" s="82"/>
      <c r="V53" s="82"/>
      <c r="W53" s="82" t="s">
        <v>567</v>
      </c>
      <c r="X53" s="82" t="s">
        <v>569</v>
      </c>
      <c r="Y53" s="82"/>
      <c r="Z53" s="82"/>
      <c r="AA53" s="82"/>
      <c r="AC53" s="82"/>
      <c r="AD53" s="87" t="s">
        <v>79</v>
      </c>
      <c r="AE53" s="79"/>
      <c r="AF53" s="82"/>
      <c r="AG53" s="82"/>
      <c r="AH53" s="79"/>
      <c r="AI53" s="82"/>
      <c r="AJ53" s="87" t="s">
        <v>79</v>
      </c>
      <c r="AK53" s="79"/>
      <c r="AL53" s="82"/>
      <c r="AM53" s="79"/>
      <c r="AN53" s="82"/>
      <c r="AO53" s="82"/>
      <c r="AP53" s="82"/>
      <c r="AQ53" s="82"/>
      <c r="AR53" s="87" t="s">
        <v>79</v>
      </c>
      <c r="AS53" s="87" t="s">
        <v>80</v>
      </c>
      <c r="AT53" s="82"/>
      <c r="AU53" s="82"/>
      <c r="AV53" s="82"/>
      <c r="AY53" s="98">
        <v>46</v>
      </c>
    </row>
    <row r="54" spans="2:51" ht="102" customHeight="1" x14ac:dyDescent="0.15">
      <c r="B54" s="76">
        <v>47</v>
      </c>
      <c r="C54" s="76" t="s">
        <v>191</v>
      </c>
      <c r="D54" s="77" t="s">
        <v>210</v>
      </c>
      <c r="E54" s="77" t="s">
        <v>211</v>
      </c>
      <c r="F54" s="77" t="s">
        <v>212</v>
      </c>
      <c r="G54" s="76">
        <v>1</v>
      </c>
      <c r="H54" s="82"/>
      <c r="I54" s="82"/>
      <c r="J54" s="79"/>
      <c r="K54" s="82"/>
      <c r="L54" s="82" t="s">
        <v>205</v>
      </c>
      <c r="M54" s="79"/>
      <c r="N54" s="82"/>
      <c r="O54" s="82" t="s">
        <v>524</v>
      </c>
      <c r="P54" s="79"/>
      <c r="Q54" s="82"/>
      <c r="R54" s="79"/>
      <c r="S54" s="82"/>
      <c r="T54" s="82"/>
      <c r="U54" s="82"/>
      <c r="V54" s="82"/>
      <c r="W54" s="82" t="s">
        <v>546</v>
      </c>
      <c r="X54" s="82" t="s">
        <v>570</v>
      </c>
      <c r="Y54" s="82"/>
      <c r="Z54" s="82"/>
      <c r="AA54" s="82"/>
      <c r="AC54" s="82"/>
      <c r="AD54" s="82"/>
      <c r="AE54" s="79"/>
      <c r="AF54" s="82"/>
      <c r="AG54" s="87" t="s">
        <v>79</v>
      </c>
      <c r="AH54" s="79"/>
      <c r="AI54" s="82"/>
      <c r="AJ54" s="87" t="s">
        <v>79</v>
      </c>
      <c r="AK54" s="79"/>
      <c r="AL54" s="82"/>
      <c r="AM54" s="79"/>
      <c r="AN54" s="82"/>
      <c r="AO54" s="82"/>
      <c r="AP54" s="82"/>
      <c r="AQ54" s="82"/>
      <c r="AR54" s="87" t="s">
        <v>79</v>
      </c>
      <c r="AS54" s="87" t="s">
        <v>80</v>
      </c>
      <c r="AT54" s="82"/>
      <c r="AU54" s="82"/>
      <c r="AV54" s="82"/>
      <c r="AY54" s="98">
        <v>47</v>
      </c>
    </row>
    <row r="55" spans="2:51" ht="112.5" customHeight="1" x14ac:dyDescent="0.15">
      <c r="B55" s="76">
        <v>48</v>
      </c>
      <c r="C55" s="76" t="s">
        <v>191</v>
      </c>
      <c r="D55" s="77" t="s">
        <v>210</v>
      </c>
      <c r="E55" s="77" t="s">
        <v>211</v>
      </c>
      <c r="F55" s="77" t="s">
        <v>213</v>
      </c>
      <c r="G55" s="76">
        <v>3</v>
      </c>
      <c r="H55" s="82"/>
      <c r="I55" s="82"/>
      <c r="J55" s="79"/>
      <c r="K55" s="82"/>
      <c r="L55" s="82" t="s">
        <v>205</v>
      </c>
      <c r="M55" s="79"/>
      <c r="N55" s="82"/>
      <c r="O55" s="82" t="s">
        <v>525</v>
      </c>
      <c r="P55" s="79"/>
      <c r="Q55" s="82"/>
      <c r="R55" s="79"/>
      <c r="S55" s="82" t="s">
        <v>561</v>
      </c>
      <c r="T55" s="82" t="s">
        <v>535</v>
      </c>
      <c r="U55" s="82" t="s">
        <v>538</v>
      </c>
      <c r="V55" s="82"/>
      <c r="W55" s="82" t="s">
        <v>547</v>
      </c>
      <c r="X55" s="82"/>
      <c r="Y55" s="82" t="s">
        <v>553</v>
      </c>
      <c r="Z55" s="82"/>
      <c r="AA55" s="82"/>
      <c r="AC55" s="82"/>
      <c r="AD55" s="82"/>
      <c r="AE55" s="79"/>
      <c r="AF55" s="82"/>
      <c r="AG55" s="87" t="s">
        <v>79</v>
      </c>
      <c r="AH55" s="79"/>
      <c r="AI55" s="82"/>
      <c r="AJ55" s="87" t="s">
        <v>79</v>
      </c>
      <c r="AK55" s="79"/>
      <c r="AL55" s="82"/>
      <c r="AM55" s="79"/>
      <c r="AN55" s="87" t="s">
        <v>79</v>
      </c>
      <c r="AO55" s="87" t="s">
        <v>79</v>
      </c>
      <c r="AP55" s="87" t="s">
        <v>79</v>
      </c>
      <c r="AQ55" s="82"/>
      <c r="AR55" s="87" t="s">
        <v>79</v>
      </c>
      <c r="AS55" s="82"/>
      <c r="AT55" s="87" t="s">
        <v>79</v>
      </c>
      <c r="AU55" s="82"/>
      <c r="AV55" s="82"/>
      <c r="AY55" s="98">
        <v>48</v>
      </c>
    </row>
    <row r="56" spans="2:51" ht="107.25" customHeight="1" x14ac:dyDescent="0.15">
      <c r="B56" s="76">
        <v>49</v>
      </c>
      <c r="C56" s="76" t="s">
        <v>191</v>
      </c>
      <c r="D56" s="77" t="s">
        <v>210</v>
      </c>
      <c r="E56" s="77" t="s">
        <v>211</v>
      </c>
      <c r="F56" s="77" t="s">
        <v>214</v>
      </c>
      <c r="G56" s="76">
        <v>1</v>
      </c>
      <c r="H56" s="82"/>
      <c r="I56" s="82"/>
      <c r="J56" s="79"/>
      <c r="K56" s="82"/>
      <c r="L56" s="82" t="s">
        <v>205</v>
      </c>
      <c r="M56" s="79"/>
      <c r="N56" s="82"/>
      <c r="O56" s="225" t="s">
        <v>526</v>
      </c>
      <c r="P56" s="79"/>
      <c r="Q56" s="82"/>
      <c r="R56" s="79"/>
      <c r="S56" s="82"/>
      <c r="T56" s="82" t="s">
        <v>536</v>
      </c>
      <c r="U56" s="82"/>
      <c r="V56" s="82" t="s">
        <v>539</v>
      </c>
      <c r="W56" s="82" t="s">
        <v>205</v>
      </c>
      <c r="X56" s="82"/>
      <c r="Y56" s="82"/>
      <c r="Z56" s="82"/>
      <c r="AA56" s="82"/>
      <c r="AC56" s="82"/>
      <c r="AD56" s="82"/>
      <c r="AE56" s="79"/>
      <c r="AF56" s="82"/>
      <c r="AG56" s="87" t="s">
        <v>79</v>
      </c>
      <c r="AH56" s="79"/>
      <c r="AI56" s="82"/>
      <c r="AJ56" s="87" t="s">
        <v>79</v>
      </c>
      <c r="AK56" s="79"/>
      <c r="AL56" s="82"/>
      <c r="AM56" s="79"/>
      <c r="AN56" s="82"/>
      <c r="AO56" s="87" t="s">
        <v>80</v>
      </c>
      <c r="AP56" s="82"/>
      <c r="AQ56" s="87" t="s">
        <v>79</v>
      </c>
      <c r="AR56" s="87" t="s">
        <v>79</v>
      </c>
      <c r="AS56" s="82"/>
      <c r="AT56" s="82"/>
      <c r="AU56" s="82"/>
      <c r="AV56" s="82"/>
      <c r="AY56" s="98">
        <v>49</v>
      </c>
    </row>
    <row r="57" spans="2:51" ht="45" customHeight="1" x14ac:dyDescent="0.15">
      <c r="B57" s="76">
        <v>50</v>
      </c>
      <c r="C57" s="76" t="s">
        <v>191</v>
      </c>
      <c r="D57" s="77" t="s">
        <v>55</v>
      </c>
      <c r="E57" s="77" t="s">
        <v>215</v>
      </c>
      <c r="F57" s="77" t="s">
        <v>216</v>
      </c>
      <c r="G57" s="76">
        <v>1</v>
      </c>
      <c r="H57" s="82"/>
      <c r="I57" s="82"/>
      <c r="J57" s="79"/>
      <c r="K57" s="82"/>
      <c r="L57" s="82"/>
      <c r="M57" s="79"/>
      <c r="N57" s="82"/>
      <c r="O57" s="82"/>
      <c r="P57" s="79"/>
      <c r="Q57" s="82"/>
      <c r="R57" s="79"/>
      <c r="S57" s="82"/>
      <c r="T57" s="82"/>
      <c r="U57" s="82" t="s">
        <v>79</v>
      </c>
      <c r="V57" s="82"/>
      <c r="W57" s="82" t="s">
        <v>79</v>
      </c>
      <c r="X57" s="82" t="s">
        <v>79</v>
      </c>
      <c r="Y57" s="82" t="s">
        <v>79</v>
      </c>
      <c r="Z57" s="82"/>
      <c r="AA57" s="82"/>
      <c r="AC57" s="82"/>
      <c r="AD57" s="82"/>
      <c r="AE57" s="79"/>
      <c r="AF57" s="82"/>
      <c r="AG57" s="82"/>
      <c r="AH57" s="79"/>
      <c r="AI57" s="82"/>
      <c r="AJ57" s="82"/>
      <c r="AK57" s="79"/>
      <c r="AL57" s="82"/>
      <c r="AM57" s="79"/>
      <c r="AN57" s="82"/>
      <c r="AO57" s="82"/>
      <c r="AP57" s="87" t="s">
        <v>79</v>
      </c>
      <c r="AQ57" s="82"/>
      <c r="AR57" s="87" t="s">
        <v>79</v>
      </c>
      <c r="AS57" s="87" t="s">
        <v>79</v>
      </c>
      <c r="AT57" s="87" t="s">
        <v>79</v>
      </c>
      <c r="AU57" s="82"/>
      <c r="AV57" s="82"/>
      <c r="AY57" s="98">
        <v>50</v>
      </c>
    </row>
    <row r="58" spans="2:51" ht="66.75" customHeight="1" x14ac:dyDescent="0.15">
      <c r="B58" s="76">
        <v>51</v>
      </c>
      <c r="C58" s="76" t="s">
        <v>191</v>
      </c>
      <c r="D58" s="77" t="s">
        <v>217</v>
      </c>
      <c r="E58" s="77" t="s">
        <v>218</v>
      </c>
      <c r="F58" s="77" t="s">
        <v>219</v>
      </c>
      <c r="G58" s="76">
        <v>2</v>
      </c>
      <c r="H58" s="82"/>
      <c r="I58" s="82"/>
      <c r="J58" s="79"/>
      <c r="K58" s="82"/>
      <c r="L58" s="224" t="s">
        <v>79</v>
      </c>
      <c r="M58" s="79"/>
      <c r="N58" s="82"/>
      <c r="O58" s="224" t="s">
        <v>560</v>
      </c>
      <c r="P58" s="79"/>
      <c r="Q58" s="82"/>
      <c r="R58" s="79"/>
      <c r="S58" s="82"/>
      <c r="T58" s="82"/>
      <c r="U58" s="82"/>
      <c r="V58" s="82"/>
      <c r="W58" s="224" t="s">
        <v>79</v>
      </c>
      <c r="X58" s="82"/>
      <c r="Y58" s="82"/>
      <c r="Z58" s="82"/>
      <c r="AA58" s="82"/>
      <c r="AC58" s="82"/>
      <c r="AD58" s="82"/>
      <c r="AE58" s="79"/>
      <c r="AF58" s="82"/>
      <c r="AG58" s="87" t="s">
        <v>79</v>
      </c>
      <c r="AH58" s="79"/>
      <c r="AI58" s="82"/>
      <c r="AJ58" s="87" t="s">
        <v>79</v>
      </c>
      <c r="AK58" s="79"/>
      <c r="AL58" s="82"/>
      <c r="AM58" s="79"/>
      <c r="AN58" s="82"/>
      <c r="AO58" s="82"/>
      <c r="AP58" s="82"/>
      <c r="AQ58" s="82"/>
      <c r="AR58" s="87" t="s">
        <v>79</v>
      </c>
      <c r="AS58" s="82"/>
      <c r="AT58" s="82"/>
      <c r="AU58" s="82"/>
      <c r="AV58" s="82"/>
      <c r="AY58" s="98">
        <v>51</v>
      </c>
    </row>
    <row r="59" spans="2:51" ht="45" customHeight="1" x14ac:dyDescent="0.15">
      <c r="B59" s="76">
        <v>52</v>
      </c>
      <c r="C59" s="76" t="s">
        <v>191</v>
      </c>
      <c r="D59" s="77" t="s">
        <v>220</v>
      </c>
      <c r="E59" s="77" t="s">
        <v>215</v>
      </c>
      <c r="F59" s="77" t="s">
        <v>53</v>
      </c>
      <c r="G59" s="76">
        <v>1</v>
      </c>
      <c r="H59" s="82"/>
      <c r="I59" s="82"/>
      <c r="J59" s="79"/>
      <c r="K59" s="82"/>
      <c r="L59" s="82"/>
      <c r="M59" s="79"/>
      <c r="N59" s="82"/>
      <c r="O59" s="82"/>
      <c r="P59" s="79"/>
      <c r="Q59" s="82"/>
      <c r="R59" s="79"/>
      <c r="S59" s="82"/>
      <c r="T59" s="82"/>
      <c r="U59" s="82"/>
      <c r="V59" s="82"/>
      <c r="W59" s="82"/>
      <c r="X59" s="82"/>
      <c r="Y59" s="82"/>
      <c r="Z59" s="82" t="s">
        <v>79</v>
      </c>
      <c r="AA59" s="82"/>
      <c r="AC59" s="82"/>
      <c r="AD59" s="82"/>
      <c r="AE59" s="79"/>
      <c r="AF59" s="82"/>
      <c r="AG59" s="82"/>
      <c r="AH59" s="79"/>
      <c r="AI59" s="82"/>
      <c r="AJ59" s="82"/>
      <c r="AK59" s="79"/>
      <c r="AL59" s="82"/>
      <c r="AM59" s="79"/>
      <c r="AN59" s="82"/>
      <c r="AO59" s="82"/>
      <c r="AP59" s="82"/>
      <c r="AQ59" s="82"/>
      <c r="AR59" s="82"/>
      <c r="AS59" s="82"/>
      <c r="AT59" s="82"/>
      <c r="AU59" s="87" t="s">
        <v>80</v>
      </c>
      <c r="AV59" s="82"/>
      <c r="AY59" s="98">
        <v>52</v>
      </c>
    </row>
    <row r="60" spans="2:51" ht="45" customHeight="1" x14ac:dyDescent="0.15">
      <c r="B60" s="76">
        <v>53</v>
      </c>
      <c r="C60" s="76" t="s">
        <v>191</v>
      </c>
      <c r="D60" s="77" t="s">
        <v>221</v>
      </c>
      <c r="E60" s="77" t="s">
        <v>222</v>
      </c>
      <c r="F60" s="77" t="s">
        <v>223</v>
      </c>
      <c r="G60" s="76">
        <v>4</v>
      </c>
      <c r="H60" s="82"/>
      <c r="I60" s="82"/>
      <c r="J60" s="79"/>
      <c r="K60" s="82"/>
      <c r="L60" s="82"/>
      <c r="M60" s="79"/>
      <c r="N60" s="82"/>
      <c r="O60" s="82"/>
      <c r="P60" s="79"/>
      <c r="Q60" s="82"/>
      <c r="R60" s="79"/>
      <c r="S60" s="82"/>
      <c r="T60" s="82"/>
      <c r="U60" s="82"/>
      <c r="V60" s="82"/>
      <c r="W60" s="82"/>
      <c r="X60" s="82"/>
      <c r="Y60" s="82"/>
      <c r="Z60" s="82"/>
      <c r="AA60" s="82"/>
      <c r="AC60" s="82"/>
      <c r="AD60" s="82"/>
      <c r="AE60" s="79"/>
      <c r="AF60" s="82"/>
      <c r="AG60" s="82"/>
      <c r="AH60" s="79"/>
      <c r="AI60" s="82"/>
      <c r="AJ60" s="82"/>
      <c r="AK60" s="79"/>
      <c r="AL60" s="82"/>
      <c r="AM60" s="79"/>
      <c r="AN60" s="82"/>
      <c r="AO60" s="82"/>
      <c r="AP60" s="82"/>
      <c r="AQ60" s="82"/>
      <c r="AR60" s="82"/>
      <c r="AS60" s="82"/>
      <c r="AT60" s="82"/>
      <c r="AU60" s="82"/>
      <c r="AV60" s="82"/>
      <c r="AY60" s="98">
        <v>53</v>
      </c>
    </row>
    <row r="61" spans="2:51" ht="45" customHeight="1" x14ac:dyDescent="0.15">
      <c r="B61" s="76">
        <v>54</v>
      </c>
      <c r="C61" s="76" t="s">
        <v>191</v>
      </c>
      <c r="D61" s="92" t="s">
        <v>221</v>
      </c>
      <c r="E61" s="77" t="s">
        <v>222</v>
      </c>
      <c r="F61" s="77" t="s">
        <v>224</v>
      </c>
      <c r="G61" s="76">
        <v>4</v>
      </c>
      <c r="H61" s="82"/>
      <c r="I61" s="82"/>
      <c r="J61" s="79"/>
      <c r="K61" s="82"/>
      <c r="L61" s="82"/>
      <c r="M61" s="79"/>
      <c r="N61" s="82"/>
      <c r="O61" s="82"/>
      <c r="P61" s="79"/>
      <c r="Q61" s="82"/>
      <c r="R61" s="79"/>
      <c r="S61" s="82"/>
      <c r="T61" s="82"/>
      <c r="U61" s="82"/>
      <c r="V61" s="82"/>
      <c r="W61" s="82"/>
      <c r="X61" s="82"/>
      <c r="Y61" s="82"/>
      <c r="Z61" s="82"/>
      <c r="AA61" s="82"/>
      <c r="AC61" s="82"/>
      <c r="AD61" s="82"/>
      <c r="AE61" s="79"/>
      <c r="AF61" s="82"/>
      <c r="AG61" s="82"/>
      <c r="AH61" s="79"/>
      <c r="AI61" s="82"/>
      <c r="AJ61" s="82"/>
      <c r="AK61" s="79"/>
      <c r="AL61" s="82"/>
      <c r="AM61" s="79"/>
      <c r="AN61" s="82"/>
      <c r="AO61" s="82"/>
      <c r="AP61" s="82"/>
      <c r="AQ61" s="82"/>
      <c r="AR61" s="82"/>
      <c r="AS61" s="82"/>
      <c r="AT61" s="82"/>
      <c r="AU61" s="82"/>
      <c r="AV61" s="82"/>
      <c r="AY61" s="98">
        <v>54</v>
      </c>
    </row>
    <row r="62" spans="2:51" ht="45" customHeight="1" x14ac:dyDescent="0.15">
      <c r="B62" s="76">
        <v>55</v>
      </c>
      <c r="C62" s="76" t="s">
        <v>191</v>
      </c>
      <c r="D62" s="92" t="s">
        <v>221</v>
      </c>
      <c r="E62" s="77" t="s">
        <v>222</v>
      </c>
      <c r="F62" s="77" t="s">
        <v>225</v>
      </c>
      <c r="G62" s="76">
        <v>3</v>
      </c>
      <c r="H62" s="82"/>
      <c r="I62" s="82"/>
      <c r="J62" s="79"/>
      <c r="K62" s="82"/>
      <c r="L62" s="82"/>
      <c r="M62" s="79"/>
      <c r="N62" s="82"/>
      <c r="O62" s="82"/>
      <c r="P62" s="79"/>
      <c r="Q62" s="82"/>
      <c r="R62" s="79"/>
      <c r="S62" s="82"/>
      <c r="T62" s="82"/>
      <c r="U62" s="82"/>
      <c r="V62" s="82"/>
      <c r="W62" s="82"/>
      <c r="X62" s="82"/>
      <c r="Y62" s="82"/>
      <c r="Z62" s="82"/>
      <c r="AA62" s="82"/>
      <c r="AC62" s="82"/>
      <c r="AD62" s="82"/>
      <c r="AE62" s="79"/>
      <c r="AF62" s="82"/>
      <c r="AG62" s="82"/>
      <c r="AH62" s="79"/>
      <c r="AI62" s="82"/>
      <c r="AJ62" s="82"/>
      <c r="AK62" s="79"/>
      <c r="AL62" s="82"/>
      <c r="AM62" s="79"/>
      <c r="AN62" s="82"/>
      <c r="AO62" s="82"/>
      <c r="AP62" s="82"/>
      <c r="AQ62" s="82"/>
      <c r="AR62" s="82"/>
      <c r="AS62" s="82"/>
      <c r="AT62" s="82"/>
      <c r="AU62" s="82"/>
      <c r="AV62" s="82"/>
      <c r="AY62" s="98">
        <v>55</v>
      </c>
    </row>
    <row r="63" spans="2:51" ht="45" customHeight="1" x14ac:dyDescent="0.15">
      <c r="B63" s="76">
        <v>56</v>
      </c>
      <c r="C63" s="76" t="s">
        <v>191</v>
      </c>
      <c r="D63" s="77" t="s">
        <v>226</v>
      </c>
      <c r="E63" s="77" t="s">
        <v>215</v>
      </c>
      <c r="F63" s="77" t="s">
        <v>227</v>
      </c>
      <c r="G63" s="76">
        <v>1</v>
      </c>
      <c r="H63" s="82"/>
      <c r="I63" s="82"/>
      <c r="J63" s="79"/>
      <c r="K63" s="82"/>
      <c r="L63" s="82"/>
      <c r="M63" s="79"/>
      <c r="N63" s="82"/>
      <c r="O63" s="82"/>
      <c r="P63" s="79"/>
      <c r="Q63" s="82"/>
      <c r="R63" s="79"/>
      <c r="S63" s="82"/>
      <c r="T63" s="82"/>
      <c r="U63" s="82"/>
      <c r="V63" s="82"/>
      <c r="W63" s="82"/>
      <c r="X63" s="82"/>
      <c r="Y63" s="82"/>
      <c r="Z63" s="82"/>
      <c r="AA63" s="82"/>
      <c r="AC63" s="82"/>
      <c r="AD63" s="82"/>
      <c r="AE63" s="79"/>
      <c r="AF63" s="82"/>
      <c r="AG63" s="82"/>
      <c r="AH63" s="79"/>
      <c r="AI63" s="82"/>
      <c r="AJ63" s="82"/>
      <c r="AK63" s="79"/>
      <c r="AL63" s="82"/>
      <c r="AM63" s="79"/>
      <c r="AN63" s="82"/>
      <c r="AO63" s="82"/>
      <c r="AP63" s="82"/>
      <c r="AQ63" s="82"/>
      <c r="AR63" s="82"/>
      <c r="AS63" s="82"/>
      <c r="AT63" s="82"/>
      <c r="AU63" s="82"/>
      <c r="AV63" s="82"/>
      <c r="AY63" s="98">
        <v>56</v>
      </c>
    </row>
    <row r="64" spans="2:51" ht="45" customHeight="1" x14ac:dyDescent="0.15">
      <c r="B64" s="76">
        <v>57</v>
      </c>
      <c r="C64" s="76" t="s">
        <v>191</v>
      </c>
      <c r="D64" s="77" t="s">
        <v>226</v>
      </c>
      <c r="E64" s="77" t="s">
        <v>215</v>
      </c>
      <c r="F64" s="77" t="s">
        <v>228</v>
      </c>
      <c r="G64" s="76">
        <v>1</v>
      </c>
      <c r="H64" s="82"/>
      <c r="I64" s="82"/>
      <c r="J64" s="79"/>
      <c r="K64" s="82"/>
      <c r="L64" s="82"/>
      <c r="M64" s="79"/>
      <c r="N64" s="82"/>
      <c r="O64" s="82"/>
      <c r="P64" s="79"/>
      <c r="Q64" s="82"/>
      <c r="R64" s="79"/>
      <c r="S64" s="82"/>
      <c r="T64" s="82"/>
      <c r="U64" s="82"/>
      <c r="V64" s="82"/>
      <c r="W64" s="82"/>
      <c r="X64" s="82"/>
      <c r="Y64" s="82"/>
      <c r="Z64" s="82"/>
      <c r="AA64" s="82"/>
      <c r="AC64" s="82"/>
      <c r="AD64" s="82"/>
      <c r="AE64" s="79"/>
      <c r="AF64" s="82"/>
      <c r="AG64" s="82"/>
      <c r="AH64" s="79"/>
      <c r="AI64" s="82"/>
      <c r="AJ64" s="82"/>
      <c r="AK64" s="79"/>
      <c r="AL64" s="82"/>
      <c r="AM64" s="79"/>
      <c r="AN64" s="82"/>
      <c r="AO64" s="82"/>
      <c r="AP64" s="82"/>
      <c r="AQ64" s="82"/>
      <c r="AR64" s="82"/>
      <c r="AS64" s="82"/>
      <c r="AT64" s="82"/>
      <c r="AU64" s="82"/>
      <c r="AV64" s="82"/>
      <c r="AY64" s="98">
        <v>57</v>
      </c>
    </row>
    <row r="65" spans="2:51" ht="118.5" customHeight="1" x14ac:dyDescent="0.15">
      <c r="B65" s="76">
        <v>58</v>
      </c>
      <c r="C65" s="76" t="s">
        <v>191</v>
      </c>
      <c r="D65" s="77" t="s">
        <v>229</v>
      </c>
      <c r="E65" s="77" t="s">
        <v>215</v>
      </c>
      <c r="F65" s="77" t="s">
        <v>54</v>
      </c>
      <c r="G65" s="76">
        <v>1</v>
      </c>
      <c r="H65" s="82"/>
      <c r="I65" s="82" t="s">
        <v>79</v>
      </c>
      <c r="J65" s="79"/>
      <c r="K65" s="82"/>
      <c r="L65" s="82" t="s">
        <v>558</v>
      </c>
      <c r="M65" s="79"/>
      <c r="N65" s="82"/>
      <c r="O65" s="82" t="s">
        <v>79</v>
      </c>
      <c r="P65" s="79"/>
      <c r="Q65" s="82"/>
      <c r="R65" s="79"/>
      <c r="S65" s="82"/>
      <c r="T65" s="82" t="s">
        <v>562</v>
      </c>
      <c r="U65" s="82"/>
      <c r="V65" s="82" t="s">
        <v>540</v>
      </c>
      <c r="W65" s="82" t="s">
        <v>548</v>
      </c>
      <c r="X65" s="82"/>
      <c r="Y65" s="82"/>
      <c r="Z65" s="82"/>
      <c r="AA65" s="82"/>
      <c r="AC65" s="82"/>
      <c r="AD65" s="87" t="s">
        <v>79</v>
      </c>
      <c r="AE65" s="79"/>
      <c r="AF65" s="82"/>
      <c r="AG65" s="87" t="s">
        <v>79</v>
      </c>
      <c r="AH65" s="79"/>
      <c r="AI65" s="82"/>
      <c r="AJ65" s="87" t="s">
        <v>79</v>
      </c>
      <c r="AK65" s="79"/>
      <c r="AL65" s="82"/>
      <c r="AM65" s="79"/>
      <c r="AN65" s="82"/>
      <c r="AO65" s="87" t="s">
        <v>79</v>
      </c>
      <c r="AP65" s="82"/>
      <c r="AQ65" s="87" t="s">
        <v>79</v>
      </c>
      <c r="AR65" s="87" t="s">
        <v>79</v>
      </c>
      <c r="AS65" s="82"/>
      <c r="AT65" s="82"/>
      <c r="AU65" s="82"/>
      <c r="AV65" s="82"/>
      <c r="AY65" s="98">
        <v>58</v>
      </c>
    </row>
    <row r="66" spans="2:51" ht="45" customHeight="1" x14ac:dyDescent="0.15">
      <c r="B66" s="76">
        <v>59</v>
      </c>
      <c r="C66" s="76" t="s">
        <v>191</v>
      </c>
      <c r="D66" s="77" t="s">
        <v>230</v>
      </c>
      <c r="E66" s="77" t="s">
        <v>231</v>
      </c>
      <c r="F66" s="77" t="s">
        <v>232</v>
      </c>
      <c r="G66" s="76">
        <v>1</v>
      </c>
      <c r="H66" s="82"/>
      <c r="I66" s="82"/>
      <c r="J66" s="79"/>
      <c r="K66" s="82"/>
      <c r="L66" s="82"/>
      <c r="M66" s="79"/>
      <c r="N66" s="82"/>
      <c r="O66" s="82"/>
      <c r="P66" s="79"/>
      <c r="Q66" s="82"/>
      <c r="R66" s="79"/>
      <c r="S66" s="82"/>
      <c r="T66" s="82"/>
      <c r="U66" s="82"/>
      <c r="V66" s="82"/>
      <c r="W66" s="82"/>
      <c r="X66" s="82"/>
      <c r="Y66" s="82"/>
      <c r="Z66" s="82"/>
      <c r="AA66" s="82"/>
      <c r="AC66" s="82"/>
      <c r="AD66" s="82"/>
      <c r="AE66" s="79"/>
      <c r="AF66" s="82"/>
      <c r="AG66" s="82"/>
      <c r="AH66" s="79"/>
      <c r="AI66" s="82"/>
      <c r="AJ66" s="82"/>
      <c r="AK66" s="79"/>
      <c r="AL66" s="82"/>
      <c r="AM66" s="79"/>
      <c r="AN66" s="82"/>
      <c r="AO66" s="82"/>
      <c r="AP66" s="82"/>
      <c r="AQ66" s="82"/>
      <c r="AR66" s="82"/>
      <c r="AS66" s="82"/>
      <c r="AT66" s="82"/>
      <c r="AU66" s="82"/>
      <c r="AV66" s="82"/>
      <c r="AY66" s="98">
        <v>59</v>
      </c>
    </row>
    <row r="67" spans="2:51" ht="67.5" customHeight="1" x14ac:dyDescent="0.15">
      <c r="B67" s="76">
        <v>60</v>
      </c>
      <c r="C67" s="76" t="s">
        <v>191</v>
      </c>
      <c r="D67" s="77" t="s">
        <v>233</v>
      </c>
      <c r="E67" s="77" t="s">
        <v>234</v>
      </c>
      <c r="F67" s="77" t="s">
        <v>235</v>
      </c>
      <c r="G67" s="76">
        <v>5</v>
      </c>
      <c r="H67" s="82"/>
      <c r="I67" s="82"/>
      <c r="J67" s="79"/>
      <c r="K67" s="82"/>
      <c r="L67" s="82" t="s">
        <v>79</v>
      </c>
      <c r="M67" s="79"/>
      <c r="N67" s="82"/>
      <c r="O67" s="82"/>
      <c r="P67" s="79"/>
      <c r="Q67" s="82"/>
      <c r="R67" s="79"/>
      <c r="S67" s="82"/>
      <c r="T67" s="82"/>
      <c r="U67" s="82"/>
      <c r="V67" s="82" t="s">
        <v>541</v>
      </c>
      <c r="W67" s="82"/>
      <c r="X67" s="82"/>
      <c r="Y67" s="82"/>
      <c r="Z67" s="82"/>
      <c r="AA67" s="82"/>
      <c r="AC67" s="82"/>
      <c r="AD67" s="82"/>
      <c r="AE67" s="79"/>
      <c r="AF67" s="82"/>
      <c r="AG67" s="87" t="s">
        <v>80</v>
      </c>
      <c r="AH67" s="79"/>
      <c r="AI67" s="82"/>
      <c r="AJ67" s="82"/>
      <c r="AK67" s="79"/>
      <c r="AL67" s="82"/>
      <c r="AM67" s="79"/>
      <c r="AN67" s="82"/>
      <c r="AO67" s="82"/>
      <c r="AP67" s="82"/>
      <c r="AQ67" s="87" t="s">
        <v>79</v>
      </c>
      <c r="AR67" s="82"/>
      <c r="AS67" s="82"/>
      <c r="AT67" s="82"/>
      <c r="AU67" s="82"/>
      <c r="AV67" s="82"/>
      <c r="AY67" s="98">
        <v>60</v>
      </c>
    </row>
    <row r="68" spans="2:51" ht="45" customHeight="1" x14ac:dyDescent="0.15">
      <c r="B68" s="76">
        <v>61</v>
      </c>
      <c r="C68" s="76" t="s">
        <v>191</v>
      </c>
      <c r="D68" s="77" t="s">
        <v>233</v>
      </c>
      <c r="E68" s="77" t="s">
        <v>234</v>
      </c>
      <c r="F68" s="77" t="s">
        <v>236</v>
      </c>
      <c r="G68" s="76">
        <v>10</v>
      </c>
      <c r="H68" s="82"/>
      <c r="I68" s="82"/>
      <c r="J68" s="82" t="s">
        <v>79</v>
      </c>
      <c r="K68" s="82"/>
      <c r="L68" s="82" t="s">
        <v>79</v>
      </c>
      <c r="M68" s="79"/>
      <c r="N68" s="82"/>
      <c r="O68" s="82"/>
      <c r="P68" s="79"/>
      <c r="Q68" s="82"/>
      <c r="R68" s="79"/>
      <c r="S68" s="82"/>
      <c r="T68" s="82"/>
      <c r="U68" s="82"/>
      <c r="V68" s="82" t="s">
        <v>542</v>
      </c>
      <c r="W68" s="82"/>
      <c r="X68" s="82"/>
      <c r="Y68" s="82"/>
      <c r="Z68" s="82"/>
      <c r="AA68" s="82"/>
      <c r="AC68" s="82"/>
      <c r="AD68" s="82"/>
      <c r="AE68" s="87" t="s">
        <v>79</v>
      </c>
      <c r="AF68" s="82"/>
      <c r="AG68" s="87" t="s">
        <v>80</v>
      </c>
      <c r="AH68" s="79"/>
      <c r="AI68" s="82"/>
      <c r="AJ68" s="82"/>
      <c r="AK68" s="79"/>
      <c r="AL68" s="82"/>
      <c r="AM68" s="79"/>
      <c r="AN68" s="82"/>
      <c r="AO68" s="82"/>
      <c r="AP68" s="82"/>
      <c r="AQ68" s="87" t="s">
        <v>80</v>
      </c>
      <c r="AR68" s="82"/>
      <c r="AS68" s="82"/>
      <c r="AT68" s="82"/>
      <c r="AU68" s="82"/>
      <c r="AV68" s="82"/>
      <c r="AY68" s="98">
        <v>61</v>
      </c>
    </row>
    <row r="69" spans="2:51" ht="45" customHeight="1" x14ac:dyDescent="0.15">
      <c r="B69" s="76">
        <v>62</v>
      </c>
      <c r="C69" s="76" t="s">
        <v>191</v>
      </c>
      <c r="D69" s="77" t="s">
        <v>233</v>
      </c>
      <c r="E69" s="77" t="s">
        <v>234</v>
      </c>
      <c r="F69" s="77" t="s">
        <v>237</v>
      </c>
      <c r="G69" s="76">
        <v>2</v>
      </c>
      <c r="H69" s="82"/>
      <c r="I69" s="82"/>
      <c r="J69" s="82" t="s">
        <v>79</v>
      </c>
      <c r="K69" s="82"/>
      <c r="L69" s="82" t="s">
        <v>79</v>
      </c>
      <c r="M69" s="79"/>
      <c r="N69" s="82"/>
      <c r="O69" s="82"/>
      <c r="P69" s="79"/>
      <c r="Q69" s="82"/>
      <c r="R69" s="79"/>
      <c r="S69" s="82"/>
      <c r="T69" s="82"/>
      <c r="U69" s="82"/>
      <c r="V69" s="82" t="s">
        <v>543</v>
      </c>
      <c r="W69" s="82"/>
      <c r="X69" s="82"/>
      <c r="Y69" s="82"/>
      <c r="Z69" s="82"/>
      <c r="AA69" s="82"/>
      <c r="AC69" s="82"/>
      <c r="AD69" s="82"/>
      <c r="AE69" s="87" t="s">
        <v>79</v>
      </c>
      <c r="AF69" s="82"/>
      <c r="AG69" s="87" t="s">
        <v>80</v>
      </c>
      <c r="AH69" s="79"/>
      <c r="AI69" s="82"/>
      <c r="AJ69" s="82"/>
      <c r="AK69" s="79"/>
      <c r="AL69" s="82"/>
      <c r="AM69" s="79"/>
      <c r="AN69" s="82"/>
      <c r="AO69" s="82"/>
      <c r="AP69" s="82"/>
      <c r="AQ69" s="87" t="s">
        <v>79</v>
      </c>
      <c r="AR69" s="82"/>
      <c r="AS69" s="82"/>
      <c r="AT69" s="82"/>
      <c r="AU69" s="82"/>
      <c r="AV69" s="82"/>
      <c r="AY69" s="98">
        <v>62</v>
      </c>
    </row>
    <row r="70" spans="2:51" ht="45" customHeight="1" x14ac:dyDescent="0.15">
      <c r="B70" s="76">
        <v>63</v>
      </c>
      <c r="C70" s="76" t="s">
        <v>191</v>
      </c>
      <c r="D70" s="77" t="s">
        <v>233</v>
      </c>
      <c r="E70" s="77" t="s">
        <v>234</v>
      </c>
      <c r="F70" s="77" t="s">
        <v>238</v>
      </c>
      <c r="G70" s="76">
        <v>4</v>
      </c>
      <c r="H70" s="82"/>
      <c r="I70" s="82"/>
      <c r="J70" s="79"/>
      <c r="K70" s="82"/>
      <c r="L70" s="82" t="s">
        <v>79</v>
      </c>
      <c r="M70" s="79"/>
      <c r="N70" s="82"/>
      <c r="O70" s="82"/>
      <c r="P70" s="79"/>
      <c r="Q70" s="82"/>
      <c r="R70" s="79"/>
      <c r="S70" s="82"/>
      <c r="T70" s="82"/>
      <c r="U70" s="82"/>
      <c r="V70" s="82"/>
      <c r="W70" s="82"/>
      <c r="X70" s="82"/>
      <c r="Y70" s="82"/>
      <c r="Z70" s="82"/>
      <c r="AA70" s="82"/>
      <c r="AC70" s="82"/>
      <c r="AD70" s="82"/>
      <c r="AE70" s="79"/>
      <c r="AF70" s="82"/>
      <c r="AG70" s="87" t="s">
        <v>80</v>
      </c>
      <c r="AH70" s="79"/>
      <c r="AI70" s="82"/>
      <c r="AJ70" s="82"/>
      <c r="AK70" s="79"/>
      <c r="AL70" s="82"/>
      <c r="AM70" s="79"/>
      <c r="AN70" s="82"/>
      <c r="AO70" s="82"/>
      <c r="AP70" s="82"/>
      <c r="AQ70" s="82"/>
      <c r="AR70" s="82"/>
      <c r="AS70" s="82"/>
      <c r="AT70" s="82"/>
      <c r="AU70" s="82"/>
      <c r="AV70" s="82"/>
      <c r="AY70" s="98">
        <v>63</v>
      </c>
    </row>
    <row r="71" spans="2:51" ht="45" customHeight="1" x14ac:dyDescent="0.15">
      <c r="B71" s="76">
        <v>64</v>
      </c>
      <c r="C71" s="76" t="s">
        <v>191</v>
      </c>
      <c r="D71" s="77" t="s">
        <v>233</v>
      </c>
      <c r="E71" s="77" t="s">
        <v>234</v>
      </c>
      <c r="F71" s="77" t="s">
        <v>239</v>
      </c>
      <c r="G71" s="76">
        <v>2</v>
      </c>
      <c r="H71" s="82"/>
      <c r="I71" s="82"/>
      <c r="J71" s="82" t="s">
        <v>79</v>
      </c>
      <c r="K71" s="82"/>
      <c r="L71" s="82" t="s">
        <v>79</v>
      </c>
      <c r="M71" s="79"/>
      <c r="N71" s="82"/>
      <c r="O71" s="82"/>
      <c r="P71" s="79"/>
      <c r="Q71" s="82"/>
      <c r="R71" s="79"/>
      <c r="S71" s="82"/>
      <c r="T71" s="82"/>
      <c r="U71" s="82"/>
      <c r="V71" s="82" t="s">
        <v>543</v>
      </c>
      <c r="W71" s="93"/>
      <c r="X71" s="93"/>
      <c r="Y71" s="93"/>
      <c r="Z71" s="93"/>
      <c r="AA71" s="93"/>
      <c r="AC71" s="82"/>
      <c r="AD71" s="82"/>
      <c r="AE71" s="87" t="s">
        <v>79</v>
      </c>
      <c r="AF71" s="82"/>
      <c r="AG71" s="87" t="s">
        <v>80</v>
      </c>
      <c r="AH71" s="79"/>
      <c r="AI71" s="82"/>
      <c r="AJ71" s="82"/>
      <c r="AK71" s="79"/>
      <c r="AL71" s="82"/>
      <c r="AM71" s="79"/>
      <c r="AN71" s="82"/>
      <c r="AO71" s="82"/>
      <c r="AP71" s="82"/>
      <c r="AQ71" s="87" t="s">
        <v>79</v>
      </c>
      <c r="AR71" s="93"/>
      <c r="AS71" s="93"/>
      <c r="AT71" s="93"/>
      <c r="AU71" s="93"/>
      <c r="AV71" s="93"/>
      <c r="AY71" s="98">
        <v>64</v>
      </c>
    </row>
    <row r="72" spans="2:51" ht="45" customHeight="1" x14ac:dyDescent="0.15">
      <c r="B72" s="76">
        <v>65</v>
      </c>
      <c r="C72" s="76" t="s">
        <v>191</v>
      </c>
      <c r="D72" s="77" t="s">
        <v>240</v>
      </c>
      <c r="E72" s="77" t="s">
        <v>241</v>
      </c>
      <c r="F72" s="77" t="s">
        <v>242</v>
      </c>
      <c r="G72" s="76">
        <v>1</v>
      </c>
      <c r="H72" s="82"/>
      <c r="I72" s="82"/>
      <c r="J72" s="79"/>
      <c r="K72" s="82"/>
      <c r="L72" s="82"/>
      <c r="M72" s="79"/>
      <c r="N72" s="82"/>
      <c r="O72" s="82"/>
      <c r="P72" s="79"/>
      <c r="Q72" s="82"/>
      <c r="R72" s="79"/>
      <c r="S72" s="82"/>
      <c r="T72" s="82"/>
      <c r="U72" s="82"/>
      <c r="V72" s="82"/>
      <c r="W72" s="82" t="s">
        <v>79</v>
      </c>
      <c r="X72" s="82"/>
      <c r="Y72" s="82"/>
      <c r="Z72" s="82"/>
      <c r="AA72" s="82"/>
      <c r="AC72" s="82"/>
      <c r="AD72" s="82"/>
      <c r="AE72" s="79"/>
      <c r="AF72" s="82"/>
      <c r="AG72" s="82"/>
      <c r="AH72" s="79"/>
      <c r="AI72" s="82"/>
      <c r="AJ72" s="82"/>
      <c r="AK72" s="79"/>
      <c r="AL72" s="82"/>
      <c r="AM72" s="79"/>
      <c r="AN72" s="82"/>
      <c r="AO72" s="82"/>
      <c r="AP72" s="82"/>
      <c r="AQ72" s="82"/>
      <c r="AR72" s="87" t="s">
        <v>79</v>
      </c>
      <c r="AS72" s="82"/>
      <c r="AT72" s="82"/>
      <c r="AU72" s="82"/>
      <c r="AV72" s="82"/>
      <c r="AY72" s="98">
        <v>65</v>
      </c>
    </row>
    <row r="73" spans="2:51" ht="45" customHeight="1" x14ac:dyDescent="0.15">
      <c r="B73" s="76">
        <v>66</v>
      </c>
      <c r="C73" s="76" t="s">
        <v>191</v>
      </c>
      <c r="D73" s="77" t="s">
        <v>240</v>
      </c>
      <c r="E73" s="77" t="s">
        <v>241</v>
      </c>
      <c r="F73" s="77" t="s">
        <v>243</v>
      </c>
      <c r="G73" s="76">
        <v>1</v>
      </c>
      <c r="H73" s="82"/>
      <c r="I73" s="82"/>
      <c r="J73" s="79"/>
      <c r="K73" s="82"/>
      <c r="L73" s="82" t="s">
        <v>79</v>
      </c>
      <c r="M73" s="79"/>
      <c r="N73" s="82"/>
      <c r="O73" s="82" t="s">
        <v>527</v>
      </c>
      <c r="P73" s="79"/>
      <c r="Q73" s="82"/>
      <c r="R73" s="79"/>
      <c r="S73" s="82"/>
      <c r="T73" s="82"/>
      <c r="U73" s="82"/>
      <c r="V73" s="82"/>
      <c r="W73" s="82" t="s">
        <v>549</v>
      </c>
      <c r="X73" s="82"/>
      <c r="Y73" s="82"/>
      <c r="Z73" s="82"/>
      <c r="AA73" s="82"/>
      <c r="AC73" s="82"/>
      <c r="AD73" s="82"/>
      <c r="AE73" s="79"/>
      <c r="AF73" s="82"/>
      <c r="AG73" s="87" t="s">
        <v>79</v>
      </c>
      <c r="AH73" s="79"/>
      <c r="AI73" s="82"/>
      <c r="AJ73" s="87" t="s">
        <v>79</v>
      </c>
      <c r="AK73" s="79"/>
      <c r="AL73" s="82"/>
      <c r="AM73" s="79"/>
      <c r="AN73" s="82"/>
      <c r="AO73" s="82"/>
      <c r="AP73" s="82"/>
      <c r="AQ73" s="82"/>
      <c r="AR73" s="87" t="s">
        <v>79</v>
      </c>
      <c r="AS73" s="82"/>
      <c r="AT73" s="82"/>
      <c r="AU73" s="82"/>
      <c r="AV73" s="82"/>
      <c r="AY73" s="98">
        <v>66</v>
      </c>
    </row>
    <row r="74" spans="2:51" ht="59.25" customHeight="1" x14ac:dyDescent="0.15">
      <c r="B74" s="76">
        <v>67</v>
      </c>
      <c r="C74" s="76" t="s">
        <v>244</v>
      </c>
      <c r="D74" s="77" t="s">
        <v>48</v>
      </c>
      <c r="E74" s="77" t="s">
        <v>245</v>
      </c>
      <c r="F74" s="77" t="s">
        <v>246</v>
      </c>
      <c r="G74" s="76">
        <v>1</v>
      </c>
      <c r="H74" s="82"/>
      <c r="I74" s="82"/>
      <c r="J74" s="79"/>
      <c r="K74" s="82"/>
      <c r="L74" s="82" t="s">
        <v>79</v>
      </c>
      <c r="M74" s="79"/>
      <c r="N74" s="82"/>
      <c r="O74" s="82" t="s">
        <v>528</v>
      </c>
      <c r="P74" s="79"/>
      <c r="Q74" s="82"/>
      <c r="R74" s="79"/>
      <c r="S74" s="82"/>
      <c r="T74" s="82" t="s">
        <v>563</v>
      </c>
      <c r="U74" s="82"/>
      <c r="V74" s="82" t="s">
        <v>566</v>
      </c>
      <c r="W74" s="82" t="s">
        <v>79</v>
      </c>
      <c r="X74" s="82"/>
      <c r="Y74" s="82" t="s">
        <v>79</v>
      </c>
      <c r="Z74" s="82"/>
      <c r="AA74" s="82"/>
      <c r="AC74" s="82"/>
      <c r="AD74" s="82"/>
      <c r="AE74" s="79"/>
      <c r="AF74" s="82"/>
      <c r="AG74" s="87" t="s">
        <v>79</v>
      </c>
      <c r="AH74" s="79"/>
      <c r="AI74" s="82"/>
      <c r="AJ74" s="87" t="s">
        <v>79</v>
      </c>
      <c r="AK74" s="79"/>
      <c r="AL74" s="82"/>
      <c r="AM74" s="79"/>
      <c r="AN74" s="82"/>
      <c r="AO74" s="87" t="s">
        <v>79</v>
      </c>
      <c r="AP74" s="82"/>
      <c r="AQ74" s="87" t="s">
        <v>79</v>
      </c>
      <c r="AR74" s="87" t="s">
        <v>79</v>
      </c>
      <c r="AS74" s="82"/>
      <c r="AT74" s="87" t="s">
        <v>79</v>
      </c>
      <c r="AU74" s="82"/>
      <c r="AV74" s="82"/>
      <c r="AY74" s="98">
        <v>67</v>
      </c>
    </row>
    <row r="75" spans="2:51" ht="45" customHeight="1" x14ac:dyDescent="0.15">
      <c r="B75" s="76">
        <v>68</v>
      </c>
      <c r="C75" s="76" t="s">
        <v>244</v>
      </c>
      <c r="D75" s="77" t="s">
        <v>48</v>
      </c>
      <c r="E75" s="77" t="s">
        <v>247</v>
      </c>
      <c r="F75" s="77" t="s">
        <v>248</v>
      </c>
      <c r="G75" s="76">
        <v>1</v>
      </c>
      <c r="H75" s="82"/>
      <c r="I75" s="82"/>
      <c r="J75" s="79"/>
      <c r="K75" s="82"/>
      <c r="L75" s="82"/>
      <c r="M75" s="79"/>
      <c r="N75" s="82"/>
      <c r="O75" s="82"/>
      <c r="P75" s="79"/>
      <c r="Q75" s="82"/>
      <c r="R75" s="79"/>
      <c r="S75" s="82"/>
      <c r="T75" s="82"/>
      <c r="U75" s="82"/>
      <c r="V75" s="82"/>
      <c r="W75" s="82"/>
      <c r="X75" s="82"/>
      <c r="Y75" s="82"/>
      <c r="Z75" s="82"/>
      <c r="AA75" s="82"/>
      <c r="AC75" s="82"/>
      <c r="AD75" s="82"/>
      <c r="AE75" s="79"/>
      <c r="AF75" s="82"/>
      <c r="AG75" s="82"/>
      <c r="AH75" s="79"/>
      <c r="AI75" s="82"/>
      <c r="AJ75" s="82"/>
      <c r="AK75" s="79"/>
      <c r="AL75" s="82"/>
      <c r="AM75" s="79"/>
      <c r="AN75" s="82"/>
      <c r="AO75" s="82"/>
      <c r="AP75" s="82"/>
      <c r="AQ75" s="82"/>
      <c r="AR75" s="82"/>
      <c r="AS75" s="82"/>
      <c r="AT75" s="82"/>
      <c r="AU75" s="82"/>
      <c r="AV75" s="82"/>
      <c r="AY75" s="98">
        <v>68</v>
      </c>
    </row>
    <row r="76" spans="2:51" ht="147" customHeight="1" x14ac:dyDescent="0.15">
      <c r="B76" s="76">
        <v>69</v>
      </c>
      <c r="C76" s="76" t="s">
        <v>244</v>
      </c>
      <c r="D76" s="77" t="s">
        <v>48</v>
      </c>
      <c r="E76" s="77" t="s">
        <v>49</v>
      </c>
      <c r="F76" s="77" t="s">
        <v>249</v>
      </c>
      <c r="G76" s="76">
        <v>1</v>
      </c>
      <c r="H76" s="82"/>
      <c r="I76" s="82"/>
      <c r="J76" s="79"/>
      <c r="K76" s="82"/>
      <c r="L76" s="82" t="s">
        <v>559</v>
      </c>
      <c r="M76" s="79"/>
      <c r="N76" s="82"/>
      <c r="O76" s="82"/>
      <c r="P76" s="79"/>
      <c r="Q76" s="82"/>
      <c r="R76" s="79"/>
      <c r="S76" s="82"/>
      <c r="T76" s="82" t="s">
        <v>79</v>
      </c>
      <c r="U76" s="82"/>
      <c r="V76" s="225" t="s">
        <v>544</v>
      </c>
      <c r="W76" s="82" t="s">
        <v>79</v>
      </c>
      <c r="X76" s="82"/>
      <c r="Y76" s="225" t="s">
        <v>554</v>
      </c>
      <c r="Z76" s="82"/>
      <c r="AA76" s="82"/>
      <c r="AC76" s="82"/>
      <c r="AD76" s="82"/>
      <c r="AE76" s="79"/>
      <c r="AF76" s="82"/>
      <c r="AG76" s="87" t="s">
        <v>79</v>
      </c>
      <c r="AH76" s="79"/>
      <c r="AI76" s="82"/>
      <c r="AJ76" s="82"/>
      <c r="AK76" s="79"/>
      <c r="AL76" s="82"/>
      <c r="AM76" s="79"/>
      <c r="AN76" s="82"/>
      <c r="AO76" s="87" t="s">
        <v>79</v>
      </c>
      <c r="AP76" s="82"/>
      <c r="AQ76" s="87" t="s">
        <v>79</v>
      </c>
      <c r="AR76" s="87" t="s">
        <v>79</v>
      </c>
      <c r="AS76" s="82"/>
      <c r="AT76" s="87" t="s">
        <v>79</v>
      </c>
      <c r="AU76" s="82"/>
      <c r="AV76" s="82"/>
      <c r="AY76" s="98">
        <v>69</v>
      </c>
    </row>
    <row r="77" spans="2:51" ht="45" customHeight="1" x14ac:dyDescent="0.15">
      <c r="B77" s="76">
        <v>70</v>
      </c>
      <c r="C77" s="76" t="s">
        <v>244</v>
      </c>
      <c r="D77" s="77" t="s">
        <v>48</v>
      </c>
      <c r="E77" s="77" t="s">
        <v>49</v>
      </c>
      <c r="F77" s="77" t="s">
        <v>57</v>
      </c>
      <c r="G77" s="76">
        <v>3</v>
      </c>
      <c r="H77" s="82"/>
      <c r="I77" s="82"/>
      <c r="J77" s="79"/>
      <c r="K77" s="82"/>
      <c r="L77" s="82"/>
      <c r="M77" s="79"/>
      <c r="N77" s="82"/>
      <c r="O77" s="82"/>
      <c r="P77" s="79"/>
      <c r="Q77" s="82"/>
      <c r="R77" s="79"/>
      <c r="S77" s="82"/>
      <c r="T77" s="82"/>
      <c r="U77" s="82"/>
      <c r="V77" s="82"/>
      <c r="W77" s="82" t="s">
        <v>79</v>
      </c>
      <c r="X77" s="82"/>
      <c r="Y77" s="82"/>
      <c r="Z77" s="82"/>
      <c r="AA77" s="82"/>
      <c r="AC77" s="82"/>
      <c r="AD77" s="82"/>
      <c r="AE77" s="79"/>
      <c r="AF77" s="82"/>
      <c r="AG77" s="82"/>
      <c r="AH77" s="79"/>
      <c r="AI77" s="82"/>
      <c r="AJ77" s="82"/>
      <c r="AK77" s="79"/>
      <c r="AL77" s="82"/>
      <c r="AM77" s="79"/>
      <c r="AN77" s="82"/>
      <c r="AO77" s="82"/>
      <c r="AP77" s="82"/>
      <c r="AQ77" s="82"/>
      <c r="AR77" s="87" t="s">
        <v>79</v>
      </c>
      <c r="AS77" s="82"/>
      <c r="AT77" s="82"/>
      <c r="AU77" s="82"/>
      <c r="AV77" s="82"/>
      <c r="AY77" s="98">
        <v>70</v>
      </c>
    </row>
    <row r="78" spans="2:51" ht="45" customHeight="1" x14ac:dyDescent="0.15">
      <c r="B78" s="76">
        <v>71</v>
      </c>
      <c r="C78" s="76" t="s">
        <v>244</v>
      </c>
      <c r="D78" s="77" t="s">
        <v>46</v>
      </c>
      <c r="E78" s="77" t="s">
        <v>250</v>
      </c>
      <c r="F78" s="77" t="s">
        <v>251</v>
      </c>
      <c r="G78" s="76">
        <v>2</v>
      </c>
      <c r="H78" s="82"/>
      <c r="I78" s="82"/>
      <c r="J78" s="79"/>
      <c r="K78" s="82"/>
      <c r="L78" s="82" t="s">
        <v>79</v>
      </c>
      <c r="M78" s="79"/>
      <c r="N78" s="82"/>
      <c r="O78" s="224" t="s">
        <v>79</v>
      </c>
      <c r="P78" s="79"/>
      <c r="Q78" s="82"/>
      <c r="R78" s="79"/>
      <c r="S78" s="82"/>
      <c r="T78" s="82"/>
      <c r="U78" s="82"/>
      <c r="V78" s="82"/>
      <c r="W78" s="82" t="s">
        <v>79</v>
      </c>
      <c r="X78" s="82"/>
      <c r="Y78" s="82"/>
      <c r="Z78" s="82"/>
      <c r="AA78" s="82"/>
      <c r="AC78" s="82"/>
      <c r="AD78" s="82"/>
      <c r="AE78" s="79"/>
      <c r="AF78" s="82"/>
      <c r="AG78" s="87" t="s">
        <v>79</v>
      </c>
      <c r="AH78" s="79"/>
      <c r="AI78" s="82"/>
      <c r="AJ78" s="87" t="s">
        <v>79</v>
      </c>
      <c r="AK78" s="79"/>
      <c r="AL78" s="82"/>
      <c r="AM78" s="79"/>
      <c r="AN78" s="82"/>
      <c r="AO78" s="82"/>
      <c r="AP78" s="82"/>
      <c r="AQ78" s="82"/>
      <c r="AR78" s="87" t="s">
        <v>79</v>
      </c>
      <c r="AS78" s="82"/>
      <c r="AT78" s="82"/>
      <c r="AU78" s="82"/>
      <c r="AV78" s="82"/>
      <c r="AY78" s="98">
        <v>71</v>
      </c>
    </row>
    <row r="79" spans="2:51" ht="102.75" customHeight="1" x14ac:dyDescent="0.15">
      <c r="B79" s="76">
        <v>72</v>
      </c>
      <c r="C79" s="76" t="s">
        <v>244</v>
      </c>
      <c r="D79" s="77" t="s">
        <v>46</v>
      </c>
      <c r="E79" s="77" t="s">
        <v>252</v>
      </c>
      <c r="F79" s="77" t="s">
        <v>253</v>
      </c>
      <c r="G79" s="76">
        <v>1</v>
      </c>
      <c r="H79" s="82"/>
      <c r="I79" s="82"/>
      <c r="J79" s="79"/>
      <c r="K79" s="82"/>
      <c r="L79" s="82" t="s">
        <v>531</v>
      </c>
      <c r="M79" s="79"/>
      <c r="N79" s="82"/>
      <c r="O79" s="224" t="s">
        <v>79</v>
      </c>
      <c r="P79" s="79"/>
      <c r="Q79" s="82"/>
      <c r="R79" s="79"/>
      <c r="S79" s="82"/>
      <c r="T79" s="82"/>
      <c r="U79" s="82"/>
      <c r="V79" s="82"/>
      <c r="W79" s="82" t="s">
        <v>550</v>
      </c>
      <c r="X79" s="82"/>
      <c r="Y79" s="82"/>
      <c r="Z79" s="82"/>
      <c r="AA79" s="82"/>
      <c r="AC79" s="82"/>
      <c r="AD79" s="82"/>
      <c r="AE79" s="79"/>
      <c r="AF79" s="82"/>
      <c r="AG79" s="87" t="s">
        <v>79</v>
      </c>
      <c r="AH79" s="79"/>
      <c r="AI79" s="82"/>
      <c r="AJ79" s="87" t="s">
        <v>79</v>
      </c>
      <c r="AK79" s="79"/>
      <c r="AL79" s="82"/>
      <c r="AM79" s="79"/>
      <c r="AN79" s="82"/>
      <c r="AO79" s="82"/>
      <c r="AP79" s="82"/>
      <c r="AQ79" s="82"/>
      <c r="AR79" s="87" t="s">
        <v>79</v>
      </c>
      <c r="AS79" s="82"/>
      <c r="AT79" s="82"/>
      <c r="AU79" s="82"/>
      <c r="AV79" s="82"/>
      <c r="AY79" s="98">
        <v>72</v>
      </c>
    </row>
    <row r="80" spans="2:51" ht="101.25" customHeight="1" x14ac:dyDescent="0.15">
      <c r="B80" s="76">
        <v>73</v>
      </c>
      <c r="C80" s="76" t="s">
        <v>244</v>
      </c>
      <c r="D80" s="77" t="s">
        <v>46</v>
      </c>
      <c r="E80" s="77" t="s">
        <v>52</v>
      </c>
      <c r="F80" s="77" t="s">
        <v>254</v>
      </c>
      <c r="G80" s="76">
        <v>4</v>
      </c>
      <c r="H80" s="82"/>
      <c r="I80" s="82"/>
      <c r="J80" s="79"/>
      <c r="K80" s="82"/>
      <c r="L80" s="82"/>
      <c r="M80" s="79"/>
      <c r="N80" s="82"/>
      <c r="O80" s="224" t="s">
        <v>79</v>
      </c>
      <c r="P80" s="79"/>
      <c r="Q80" s="82"/>
      <c r="R80" s="79"/>
      <c r="S80" s="82"/>
      <c r="T80" s="82"/>
      <c r="U80" s="82" t="s">
        <v>565</v>
      </c>
      <c r="V80" s="82" t="s">
        <v>79</v>
      </c>
      <c r="W80" s="82" t="s">
        <v>568</v>
      </c>
      <c r="X80" s="82" t="s">
        <v>571</v>
      </c>
      <c r="Y80" s="82" t="s">
        <v>79</v>
      </c>
      <c r="Z80" s="82"/>
      <c r="AA80" s="82"/>
      <c r="AC80" s="82"/>
      <c r="AD80" s="82"/>
      <c r="AE80" s="79"/>
      <c r="AF80" s="82"/>
      <c r="AG80" s="82"/>
      <c r="AH80" s="79"/>
      <c r="AI80" s="82"/>
      <c r="AJ80" s="87" t="s">
        <v>79</v>
      </c>
      <c r="AK80" s="79"/>
      <c r="AL80" s="82"/>
      <c r="AM80" s="79"/>
      <c r="AN80" s="82"/>
      <c r="AO80" s="82"/>
      <c r="AP80" s="87" t="s">
        <v>79</v>
      </c>
      <c r="AQ80" s="87" t="s">
        <v>79</v>
      </c>
      <c r="AR80" s="87" t="s">
        <v>79</v>
      </c>
      <c r="AS80" s="87" t="s">
        <v>79</v>
      </c>
      <c r="AT80" s="87" t="s">
        <v>79</v>
      </c>
      <c r="AU80" s="82"/>
      <c r="AV80" s="82"/>
      <c r="AY80" s="98">
        <v>73</v>
      </c>
    </row>
    <row r="81" spans="2:51" ht="139.5" customHeight="1" x14ac:dyDescent="0.15">
      <c r="B81" s="76">
        <v>74</v>
      </c>
      <c r="C81" s="76" t="s">
        <v>244</v>
      </c>
      <c r="D81" s="77" t="s">
        <v>46</v>
      </c>
      <c r="E81" s="77" t="s">
        <v>255</v>
      </c>
      <c r="F81" s="77" t="s">
        <v>256</v>
      </c>
      <c r="G81" s="76">
        <v>1</v>
      </c>
      <c r="H81" s="82"/>
      <c r="I81" s="82" t="s">
        <v>530</v>
      </c>
      <c r="J81" s="79"/>
      <c r="K81" s="82"/>
      <c r="L81" s="82" t="s">
        <v>79</v>
      </c>
      <c r="M81" s="79"/>
      <c r="N81" s="82"/>
      <c r="O81" s="82"/>
      <c r="P81" s="79"/>
      <c r="Q81" s="82"/>
      <c r="R81" s="79"/>
      <c r="S81" s="82"/>
      <c r="T81" s="82" t="s">
        <v>564</v>
      </c>
      <c r="U81" s="82"/>
      <c r="V81" s="82"/>
      <c r="W81" s="82"/>
      <c r="X81" s="82" t="s">
        <v>572</v>
      </c>
      <c r="Y81" s="82" t="s">
        <v>79</v>
      </c>
      <c r="Z81" s="82"/>
      <c r="AA81" s="82"/>
      <c r="AC81" s="82"/>
      <c r="AD81" s="87" t="s">
        <v>79</v>
      </c>
      <c r="AE81" s="79"/>
      <c r="AF81" s="82"/>
      <c r="AG81" s="87" t="s">
        <v>79</v>
      </c>
      <c r="AH81" s="79"/>
      <c r="AI81" s="82"/>
      <c r="AJ81" s="82"/>
      <c r="AK81" s="79"/>
      <c r="AL81" s="82"/>
      <c r="AM81" s="79"/>
      <c r="AN81" s="82"/>
      <c r="AO81" s="87" t="s">
        <v>79</v>
      </c>
      <c r="AP81" s="82"/>
      <c r="AQ81" s="82"/>
      <c r="AR81" s="82"/>
      <c r="AS81" s="87" t="s">
        <v>79</v>
      </c>
      <c r="AT81" s="87" t="s">
        <v>79</v>
      </c>
      <c r="AU81" s="82"/>
      <c r="AV81" s="82"/>
      <c r="AY81" s="98">
        <v>74</v>
      </c>
    </row>
    <row r="82" spans="2:51" ht="45" customHeight="1" x14ac:dyDescent="0.15">
      <c r="B82" s="76">
        <v>75</v>
      </c>
      <c r="C82" s="76" t="s">
        <v>244</v>
      </c>
      <c r="D82" s="77" t="s">
        <v>46</v>
      </c>
      <c r="E82" s="77" t="s">
        <v>255</v>
      </c>
      <c r="F82" s="77" t="s">
        <v>257</v>
      </c>
      <c r="G82" s="76">
        <v>1</v>
      </c>
      <c r="H82" s="82"/>
      <c r="I82" s="82"/>
      <c r="J82" s="79"/>
      <c r="K82" s="82"/>
      <c r="L82" s="82"/>
      <c r="M82" s="79"/>
      <c r="N82" s="82"/>
      <c r="O82" s="82"/>
      <c r="P82" s="79"/>
      <c r="Q82" s="82"/>
      <c r="R82" s="79"/>
      <c r="S82" s="82"/>
      <c r="T82" s="82" t="s">
        <v>79</v>
      </c>
      <c r="U82" s="82"/>
      <c r="V82" s="82"/>
      <c r="W82" s="82"/>
      <c r="X82" s="82"/>
      <c r="Y82" s="82"/>
      <c r="Z82" s="82"/>
      <c r="AA82" s="82"/>
      <c r="AC82" s="82"/>
      <c r="AD82" s="82"/>
      <c r="AE82" s="79"/>
      <c r="AF82" s="82"/>
      <c r="AG82" s="82"/>
      <c r="AH82" s="79"/>
      <c r="AI82" s="82"/>
      <c r="AJ82" s="82"/>
      <c r="AK82" s="79"/>
      <c r="AL82" s="82"/>
      <c r="AM82" s="79"/>
      <c r="AN82" s="82"/>
      <c r="AO82" s="87" t="s">
        <v>79</v>
      </c>
      <c r="AP82" s="82"/>
      <c r="AQ82" s="82"/>
      <c r="AR82" s="82"/>
      <c r="AS82" s="82"/>
      <c r="AT82" s="82"/>
      <c r="AU82" s="82"/>
      <c r="AV82" s="82"/>
      <c r="AY82" s="98">
        <v>75</v>
      </c>
    </row>
    <row r="83" spans="2:51" ht="45" customHeight="1" x14ac:dyDescent="0.15">
      <c r="B83" s="76">
        <v>76</v>
      </c>
      <c r="C83" s="76" t="s">
        <v>244</v>
      </c>
      <c r="D83" s="77" t="s">
        <v>50</v>
      </c>
      <c r="E83" s="77" t="s">
        <v>51</v>
      </c>
      <c r="F83" s="77" t="s">
        <v>258</v>
      </c>
      <c r="G83" s="76">
        <v>1</v>
      </c>
      <c r="H83" s="82"/>
      <c r="I83" s="82"/>
      <c r="J83" s="79"/>
      <c r="K83" s="82"/>
      <c r="L83" s="82"/>
      <c r="M83" s="79"/>
      <c r="N83" s="82"/>
      <c r="O83" s="82"/>
      <c r="P83" s="82" t="s">
        <v>79</v>
      </c>
      <c r="Q83" s="82"/>
      <c r="R83" s="79"/>
      <c r="S83" s="82"/>
      <c r="T83" s="82"/>
      <c r="U83" s="82"/>
      <c r="V83" s="82"/>
      <c r="W83" s="82"/>
      <c r="X83" s="82"/>
      <c r="Y83" s="82"/>
      <c r="Z83" s="82"/>
      <c r="AA83" s="82"/>
      <c r="AC83" s="82"/>
      <c r="AD83" s="82"/>
      <c r="AE83" s="79"/>
      <c r="AF83" s="82"/>
      <c r="AG83" s="82"/>
      <c r="AH83" s="79"/>
      <c r="AI83" s="82"/>
      <c r="AJ83" s="82"/>
      <c r="AK83" s="87" t="s">
        <v>79</v>
      </c>
      <c r="AL83" s="82"/>
      <c r="AM83" s="79"/>
      <c r="AN83" s="82"/>
      <c r="AO83" s="82"/>
      <c r="AP83" s="82"/>
      <c r="AQ83" s="82"/>
      <c r="AR83" s="82"/>
      <c r="AS83" s="82"/>
      <c r="AT83" s="82"/>
      <c r="AU83" s="82"/>
      <c r="AV83" s="82"/>
      <c r="AY83" s="98">
        <v>76</v>
      </c>
    </row>
    <row r="84" spans="2:51" ht="45" customHeight="1" x14ac:dyDescent="0.15">
      <c r="B84" s="76">
        <v>77</v>
      </c>
      <c r="C84" s="76" t="s">
        <v>244</v>
      </c>
      <c r="D84" s="77" t="s">
        <v>50</v>
      </c>
      <c r="E84" s="77" t="s">
        <v>51</v>
      </c>
      <c r="F84" s="77" t="s">
        <v>259</v>
      </c>
      <c r="G84" s="76">
        <v>8</v>
      </c>
      <c r="H84" s="82"/>
      <c r="I84" s="82"/>
      <c r="J84" s="79"/>
      <c r="K84" s="82"/>
      <c r="L84" s="82"/>
      <c r="M84" s="79"/>
      <c r="N84" s="82"/>
      <c r="O84" s="82"/>
      <c r="P84" s="82" t="s">
        <v>79</v>
      </c>
      <c r="Q84" s="82"/>
      <c r="R84" s="79"/>
      <c r="S84" s="82"/>
      <c r="T84" s="82"/>
      <c r="U84" s="82"/>
      <c r="V84" s="82"/>
      <c r="W84" s="82"/>
      <c r="X84" s="82"/>
      <c r="Y84" s="82"/>
      <c r="Z84" s="82"/>
      <c r="AA84" s="82"/>
      <c r="AC84" s="82"/>
      <c r="AD84" s="82"/>
      <c r="AE84" s="79"/>
      <c r="AF84" s="82"/>
      <c r="AG84" s="82"/>
      <c r="AH84" s="79"/>
      <c r="AI84" s="82"/>
      <c r="AJ84" s="82"/>
      <c r="AK84" s="87" t="s">
        <v>79</v>
      </c>
      <c r="AL84" s="82"/>
      <c r="AM84" s="79"/>
      <c r="AN84" s="82"/>
      <c r="AO84" s="82"/>
      <c r="AP84" s="82"/>
      <c r="AQ84" s="82"/>
      <c r="AR84" s="82"/>
      <c r="AS84" s="82"/>
      <c r="AT84" s="82"/>
      <c r="AU84" s="82"/>
      <c r="AV84" s="82"/>
      <c r="AY84" s="98">
        <v>77</v>
      </c>
    </row>
    <row r="85" spans="2:51" ht="45" customHeight="1" x14ac:dyDescent="0.15">
      <c r="B85" s="76">
        <v>78</v>
      </c>
      <c r="C85" s="76" t="s">
        <v>244</v>
      </c>
      <c r="D85" s="77" t="s">
        <v>50</v>
      </c>
      <c r="E85" s="77" t="s">
        <v>51</v>
      </c>
      <c r="F85" s="77" t="s">
        <v>260</v>
      </c>
      <c r="G85" s="76">
        <v>2</v>
      </c>
      <c r="H85" s="82"/>
      <c r="I85" s="82"/>
      <c r="J85" s="79"/>
      <c r="K85" s="82"/>
      <c r="L85" s="82"/>
      <c r="M85" s="79"/>
      <c r="N85" s="82"/>
      <c r="O85" s="82"/>
      <c r="P85" s="79"/>
      <c r="Q85" s="82"/>
      <c r="R85" s="79"/>
      <c r="S85" s="82"/>
      <c r="T85" s="82"/>
      <c r="U85" s="82"/>
      <c r="V85" s="82"/>
      <c r="W85" s="82"/>
      <c r="X85" s="82"/>
      <c r="Y85" s="82"/>
      <c r="Z85" s="82"/>
      <c r="AA85" s="82"/>
      <c r="AC85" s="82"/>
      <c r="AD85" s="82"/>
      <c r="AE85" s="79"/>
      <c r="AF85" s="82"/>
      <c r="AG85" s="82"/>
      <c r="AH85" s="79"/>
      <c r="AI85" s="82"/>
      <c r="AJ85" s="82"/>
      <c r="AK85" s="79"/>
      <c r="AL85" s="82"/>
      <c r="AM85" s="79"/>
      <c r="AN85" s="82"/>
      <c r="AO85" s="82"/>
      <c r="AP85" s="82"/>
      <c r="AQ85" s="82"/>
      <c r="AR85" s="82"/>
      <c r="AS85" s="82"/>
      <c r="AT85" s="82"/>
      <c r="AU85" s="82"/>
      <c r="AV85" s="82"/>
      <c r="AY85" s="98">
        <v>78</v>
      </c>
    </row>
    <row r="86" spans="2:51" ht="45" customHeight="1" x14ac:dyDescent="0.15">
      <c r="B86" s="76">
        <v>79</v>
      </c>
      <c r="C86" s="76" t="s">
        <v>244</v>
      </c>
      <c r="D86" s="77" t="s">
        <v>50</v>
      </c>
      <c r="E86" s="77" t="s">
        <v>51</v>
      </c>
      <c r="F86" s="77" t="s">
        <v>261</v>
      </c>
      <c r="G86" s="76">
        <v>2</v>
      </c>
      <c r="H86" s="82"/>
      <c r="I86" s="82"/>
      <c r="J86" s="79"/>
      <c r="K86" s="82"/>
      <c r="L86" s="82"/>
      <c r="M86" s="79"/>
      <c r="N86" s="82"/>
      <c r="O86" s="82"/>
      <c r="P86" s="82" t="s">
        <v>79</v>
      </c>
      <c r="Q86" s="82"/>
      <c r="R86" s="79"/>
      <c r="S86" s="82"/>
      <c r="T86" s="82"/>
      <c r="U86" s="82"/>
      <c r="V86" s="82"/>
      <c r="W86" s="82"/>
      <c r="X86" s="82"/>
      <c r="Y86" s="82"/>
      <c r="Z86" s="82"/>
      <c r="AA86" s="82"/>
      <c r="AC86" s="82"/>
      <c r="AD86" s="82"/>
      <c r="AE86" s="79"/>
      <c r="AF86" s="82"/>
      <c r="AG86" s="82"/>
      <c r="AH86" s="79"/>
      <c r="AI86" s="82"/>
      <c r="AJ86" s="82"/>
      <c r="AK86" s="87" t="s">
        <v>79</v>
      </c>
      <c r="AL86" s="82"/>
      <c r="AM86" s="79"/>
      <c r="AN86" s="82"/>
      <c r="AO86" s="82"/>
      <c r="AP86" s="82"/>
      <c r="AQ86" s="82"/>
      <c r="AR86" s="82"/>
      <c r="AS86" s="82"/>
      <c r="AT86" s="82"/>
      <c r="AU86" s="82"/>
      <c r="AV86" s="82"/>
      <c r="AY86" s="98">
        <v>79</v>
      </c>
    </row>
    <row r="87" spans="2:51" ht="98.25" customHeight="1" x14ac:dyDescent="0.15">
      <c r="B87" s="76">
        <v>80</v>
      </c>
      <c r="C87" s="76" t="s">
        <v>244</v>
      </c>
      <c r="D87" s="77" t="s">
        <v>50</v>
      </c>
      <c r="E87" s="77" t="s">
        <v>51</v>
      </c>
      <c r="F87" s="77" t="s">
        <v>262</v>
      </c>
      <c r="G87" s="76">
        <v>1</v>
      </c>
      <c r="H87" s="82"/>
      <c r="I87" s="82"/>
      <c r="J87" s="82" t="s">
        <v>557</v>
      </c>
      <c r="K87" s="82"/>
      <c r="L87" s="82"/>
      <c r="M87" s="79"/>
      <c r="N87" s="82"/>
      <c r="O87" s="82"/>
      <c r="P87" s="79"/>
      <c r="Q87" s="82"/>
      <c r="R87" s="79"/>
      <c r="S87" s="82"/>
      <c r="T87" s="82"/>
      <c r="U87" s="82"/>
      <c r="V87" s="82"/>
      <c r="W87" s="82"/>
      <c r="X87" s="82"/>
      <c r="Y87" s="82"/>
      <c r="Z87" s="82"/>
      <c r="AA87" s="82"/>
      <c r="AC87" s="82"/>
      <c r="AD87" s="82"/>
      <c r="AE87" s="87" t="s">
        <v>79</v>
      </c>
      <c r="AF87" s="82"/>
      <c r="AG87" s="82"/>
      <c r="AH87" s="79"/>
      <c r="AI87" s="82"/>
      <c r="AJ87" s="82"/>
      <c r="AK87" s="79"/>
      <c r="AL87" s="82"/>
      <c r="AM87" s="79"/>
      <c r="AN87" s="82"/>
      <c r="AO87" s="82"/>
      <c r="AP87" s="82"/>
      <c r="AQ87" s="82"/>
      <c r="AR87" s="82"/>
      <c r="AS87" s="82"/>
      <c r="AT87" s="82"/>
      <c r="AU87" s="82"/>
      <c r="AV87" s="82"/>
      <c r="AY87" s="98">
        <v>80</v>
      </c>
    </row>
    <row r="88" spans="2:51" ht="45" customHeight="1" x14ac:dyDescent="0.15">
      <c r="B88" s="76">
        <v>81</v>
      </c>
      <c r="C88" s="76" t="s">
        <v>244</v>
      </c>
      <c r="D88" s="77" t="s">
        <v>50</v>
      </c>
      <c r="E88" s="77" t="s">
        <v>51</v>
      </c>
      <c r="F88" s="77" t="s">
        <v>263</v>
      </c>
      <c r="G88" s="76">
        <v>1</v>
      </c>
      <c r="H88" s="82"/>
      <c r="I88" s="82"/>
      <c r="J88" s="79"/>
      <c r="K88" s="82"/>
      <c r="L88" s="82"/>
      <c r="M88" s="79"/>
      <c r="N88" s="82"/>
      <c r="O88" s="82"/>
      <c r="P88" s="82" t="s">
        <v>205</v>
      </c>
      <c r="Q88" s="82"/>
      <c r="R88" s="79"/>
      <c r="S88" s="82"/>
      <c r="T88" s="82"/>
      <c r="U88" s="82"/>
      <c r="V88" s="82"/>
      <c r="W88" s="82"/>
      <c r="X88" s="82"/>
      <c r="Y88" s="82"/>
      <c r="Z88" s="82"/>
      <c r="AA88" s="82"/>
      <c r="AC88" s="82"/>
      <c r="AD88" s="82"/>
      <c r="AE88" s="79"/>
      <c r="AF88" s="82"/>
      <c r="AG88" s="82"/>
      <c r="AH88" s="79"/>
      <c r="AI88" s="82"/>
      <c r="AJ88" s="82"/>
      <c r="AK88" s="87" t="s">
        <v>79</v>
      </c>
      <c r="AL88" s="82"/>
      <c r="AM88" s="79"/>
      <c r="AN88" s="82"/>
      <c r="AO88" s="82"/>
      <c r="AP88" s="82"/>
      <c r="AQ88" s="82"/>
      <c r="AR88" s="82"/>
      <c r="AS88" s="82"/>
      <c r="AT88" s="82"/>
      <c r="AU88" s="82"/>
      <c r="AV88" s="82"/>
      <c r="AY88" s="98">
        <v>81</v>
      </c>
    </row>
    <row r="89" spans="2:51" ht="45" customHeight="1" x14ac:dyDescent="0.15">
      <c r="B89" s="76">
        <v>82</v>
      </c>
      <c r="C89" s="76" t="s">
        <v>244</v>
      </c>
      <c r="D89" s="77" t="s">
        <v>50</v>
      </c>
      <c r="E89" s="77" t="s">
        <v>51</v>
      </c>
      <c r="F89" s="77" t="s">
        <v>264</v>
      </c>
      <c r="G89" s="76">
        <v>1</v>
      </c>
      <c r="H89" s="82"/>
      <c r="I89" s="82"/>
      <c r="J89" s="79"/>
      <c r="K89" s="82"/>
      <c r="L89" s="82"/>
      <c r="M89" s="79"/>
      <c r="N89" s="82"/>
      <c r="O89" s="82"/>
      <c r="P89" s="82" t="s">
        <v>205</v>
      </c>
      <c r="Q89" s="82"/>
      <c r="R89" s="79"/>
      <c r="S89" s="82"/>
      <c r="T89" s="82"/>
      <c r="U89" s="82"/>
      <c r="V89" s="82"/>
      <c r="W89" s="82"/>
      <c r="X89" s="82"/>
      <c r="Y89" s="82"/>
      <c r="Z89" s="82"/>
      <c r="AA89" s="82"/>
      <c r="AC89" s="82"/>
      <c r="AD89" s="82"/>
      <c r="AE89" s="79"/>
      <c r="AF89" s="82"/>
      <c r="AG89" s="82"/>
      <c r="AH89" s="79"/>
      <c r="AI89" s="82"/>
      <c r="AJ89" s="82"/>
      <c r="AK89" s="87" t="s">
        <v>79</v>
      </c>
      <c r="AL89" s="82"/>
      <c r="AM89" s="79"/>
      <c r="AN89" s="82"/>
      <c r="AO89" s="82"/>
      <c r="AP89" s="82"/>
      <c r="AQ89" s="82"/>
      <c r="AR89" s="82"/>
      <c r="AS89" s="82"/>
      <c r="AT89" s="82"/>
      <c r="AU89" s="82"/>
      <c r="AV89" s="82"/>
      <c r="AY89" s="98">
        <v>82</v>
      </c>
    </row>
    <row r="90" spans="2:51" ht="45" customHeight="1" x14ac:dyDescent="0.15">
      <c r="B90" s="76">
        <v>83</v>
      </c>
      <c r="C90" s="84" t="s">
        <v>265</v>
      </c>
      <c r="D90" s="77" t="s">
        <v>265</v>
      </c>
      <c r="E90" s="77" t="s">
        <v>266</v>
      </c>
      <c r="F90" s="77" t="s">
        <v>267</v>
      </c>
      <c r="G90" s="76">
        <v>1</v>
      </c>
      <c r="H90" s="82"/>
      <c r="I90" s="82"/>
      <c r="J90" s="79"/>
      <c r="K90" s="82"/>
      <c r="L90" s="82"/>
      <c r="M90" s="82" t="s">
        <v>205</v>
      </c>
      <c r="N90" s="82"/>
      <c r="O90" s="82"/>
      <c r="P90" s="79"/>
      <c r="Q90" s="82"/>
      <c r="R90" s="79"/>
      <c r="S90" s="82"/>
      <c r="T90" s="82"/>
      <c r="U90" s="82"/>
      <c r="V90" s="82"/>
      <c r="W90" s="82"/>
      <c r="X90" s="82"/>
      <c r="Y90" s="82"/>
      <c r="Z90" s="82"/>
      <c r="AA90" s="82"/>
      <c r="AC90" s="82"/>
      <c r="AD90" s="82"/>
      <c r="AE90" s="79"/>
      <c r="AF90" s="82"/>
      <c r="AG90" s="82"/>
      <c r="AH90" s="87" t="s">
        <v>80</v>
      </c>
      <c r="AI90" s="82"/>
      <c r="AJ90" s="82"/>
      <c r="AK90" s="79"/>
      <c r="AL90" s="82"/>
      <c r="AM90" s="79"/>
      <c r="AN90" s="82"/>
      <c r="AO90" s="82"/>
      <c r="AP90" s="82"/>
      <c r="AQ90" s="82"/>
      <c r="AR90" s="82"/>
      <c r="AS90" s="82"/>
      <c r="AT90" s="82"/>
      <c r="AU90" s="82"/>
      <c r="AV90" s="82"/>
      <c r="AY90" s="98">
        <v>83</v>
      </c>
    </row>
    <row r="91" spans="2:51" s="94" customFormat="1" x14ac:dyDescent="0.15">
      <c r="O91" s="95"/>
    </row>
    <row r="92" spans="2:51" s="94" customFormat="1" x14ac:dyDescent="0.15">
      <c r="O92" s="95"/>
    </row>
  </sheetData>
  <protectedRanges>
    <protectedRange password="F16F" sqref="D83" name="Rango1_2_2_1"/>
    <protectedRange password="F16F" sqref="E83" name="Rango1_2_2_1_3"/>
    <protectedRange password="F16F" sqref="D84" name="Rango1_2_2_1_1"/>
    <protectedRange password="F16F" sqref="E84" name="Rango1_2_2_1_3_1"/>
    <protectedRange password="F16F" sqref="D85" name="Rango1_2_2_1_2"/>
    <protectedRange password="F16F" sqref="E85" name="Rango1_2_2_1_3_2"/>
    <protectedRange password="F16F" sqref="D86" name="Rango1_2_2"/>
    <protectedRange password="F16F" sqref="E86:F86" name="Rango1_2_2_4"/>
    <protectedRange password="F16F" sqref="D87" name="Rango1_2_2_1_5"/>
    <protectedRange password="F16F" sqref="E87:F87" name="Rango1_2_2_1_3_4"/>
    <protectedRange password="F16F" sqref="D89" name="Rango1_2_2_1_6"/>
    <protectedRange password="F16F" sqref="E89" name="Rango1_2_2_1_3_5"/>
  </protectedRanges>
  <autoFilter ref="A7:AV90"/>
  <mergeCells count="5">
    <mergeCell ref="B2:AA2"/>
    <mergeCell ref="B3:AA3"/>
    <mergeCell ref="B4:AA4"/>
    <mergeCell ref="B5:AA5"/>
    <mergeCell ref="B6:I6"/>
  </mergeCells>
  <printOptions horizontalCentered="1" verticalCentered="1"/>
  <pageMargins left="0.11811023622047245" right="0.11811023622047245" top="0.74803149606299213" bottom="0.74803149606299213" header="0.31496062992125984" footer="0.31496062992125984"/>
  <pageSetup scale="3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2"/>
  <sheetViews>
    <sheetView topLeftCell="AM89" workbookViewId="0">
      <selection activeCell="A4" sqref="A4:AN112"/>
    </sheetView>
  </sheetViews>
  <sheetFormatPr baseColWidth="10" defaultColWidth="11.42578125" defaultRowHeight="12" x14ac:dyDescent="0.25"/>
  <cols>
    <col min="1" max="16384" width="11.42578125" style="4"/>
  </cols>
  <sheetData>
    <row r="1" spans="1:40" ht="15" customHeight="1" x14ac:dyDescent="0.25">
      <c r="A1" s="204" t="s">
        <v>1</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row>
    <row r="2" spans="1:40" ht="15" customHeight="1" x14ac:dyDescent="0.25">
      <c r="A2" s="205" t="s">
        <v>60</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row>
    <row r="3" spans="1:40" ht="72" x14ac:dyDescent="0.25">
      <c r="A3" s="16" t="s">
        <v>59</v>
      </c>
      <c r="B3" s="17" t="s">
        <v>4</v>
      </c>
      <c r="C3" s="17" t="s">
        <v>5</v>
      </c>
      <c r="D3" s="17" t="s">
        <v>6</v>
      </c>
      <c r="E3" s="17" t="s">
        <v>7</v>
      </c>
      <c r="F3" s="17" t="s">
        <v>8</v>
      </c>
      <c r="G3" s="17" t="s">
        <v>9</v>
      </c>
      <c r="H3" s="17" t="s">
        <v>10</v>
      </c>
      <c r="I3" s="17" t="s">
        <v>11</v>
      </c>
      <c r="J3" s="17" t="s">
        <v>12</v>
      </c>
      <c r="K3" s="17" t="s">
        <v>13</v>
      </c>
      <c r="L3" s="17" t="s">
        <v>14</v>
      </c>
      <c r="M3" s="17" t="s">
        <v>15</v>
      </c>
      <c r="N3" s="19" t="s">
        <v>16</v>
      </c>
      <c r="O3" s="17" t="s">
        <v>17</v>
      </c>
      <c r="P3" s="17" t="s">
        <v>18</v>
      </c>
      <c r="Q3" s="17" t="s">
        <v>19</v>
      </c>
      <c r="R3" s="17" t="s">
        <v>20</v>
      </c>
      <c r="S3" s="17" t="s">
        <v>21</v>
      </c>
      <c r="T3" s="17" t="s">
        <v>22</v>
      </c>
      <c r="U3" s="17" t="s">
        <v>23</v>
      </c>
      <c r="V3" s="17" t="s">
        <v>24</v>
      </c>
      <c r="W3" s="17" t="s">
        <v>25</v>
      </c>
      <c r="X3" s="17" t="s">
        <v>26</v>
      </c>
      <c r="Y3" s="17" t="s">
        <v>27</v>
      </c>
      <c r="Z3" s="19" t="s">
        <v>28</v>
      </c>
      <c r="AA3" s="17" t="s">
        <v>42</v>
      </c>
      <c r="AB3" s="17" t="s">
        <v>29</v>
      </c>
      <c r="AC3" s="17" t="s">
        <v>30</v>
      </c>
      <c r="AD3" s="19" t="s">
        <v>31</v>
      </c>
      <c r="AE3" s="17" t="s">
        <v>32</v>
      </c>
      <c r="AF3" s="17" t="s">
        <v>33</v>
      </c>
      <c r="AG3" s="17" t="s">
        <v>34</v>
      </c>
      <c r="AH3" s="17" t="s">
        <v>35</v>
      </c>
      <c r="AI3" s="17" t="s">
        <v>36</v>
      </c>
      <c r="AJ3" s="19" t="s">
        <v>37</v>
      </c>
      <c r="AK3" s="17" t="s">
        <v>38</v>
      </c>
      <c r="AL3" s="17" t="s">
        <v>39</v>
      </c>
      <c r="AM3" s="17" t="s">
        <v>40</v>
      </c>
      <c r="AN3" s="17" t="s">
        <v>41</v>
      </c>
    </row>
    <row r="4" spans="1:40" x14ac:dyDescent="0.25">
      <c r="A4" s="18">
        <v>1</v>
      </c>
      <c r="B4" s="15"/>
      <c r="C4" s="15"/>
      <c r="D4" s="15" t="s">
        <v>61</v>
      </c>
      <c r="E4" s="15"/>
      <c r="F4" s="15" t="s">
        <v>61</v>
      </c>
      <c r="G4" s="15"/>
      <c r="H4" s="15"/>
      <c r="I4" s="15"/>
      <c r="J4" s="15"/>
      <c r="K4" s="15"/>
      <c r="L4" s="15" t="s">
        <v>61</v>
      </c>
      <c r="M4" s="15"/>
      <c r="N4" s="15"/>
      <c r="O4" s="15"/>
      <c r="P4" s="15"/>
      <c r="Q4" s="15"/>
      <c r="R4" s="15"/>
      <c r="S4" s="15"/>
      <c r="T4" s="15"/>
      <c r="U4" s="15" t="s">
        <v>61</v>
      </c>
      <c r="V4" s="15"/>
      <c r="W4" s="15"/>
      <c r="X4" s="15" t="s">
        <v>61</v>
      </c>
      <c r="Y4" s="15" t="s">
        <v>61</v>
      </c>
      <c r="Z4" s="15"/>
      <c r="AA4" s="15" t="s">
        <v>61</v>
      </c>
      <c r="AB4" s="15"/>
      <c r="AC4" s="15"/>
      <c r="AD4" s="15"/>
      <c r="AE4" s="15"/>
      <c r="AF4" s="15"/>
      <c r="AG4" s="15" t="s">
        <v>61</v>
      </c>
      <c r="AH4" s="15"/>
      <c r="AI4" s="15" t="s">
        <v>61</v>
      </c>
      <c r="AJ4" s="15"/>
      <c r="AK4" s="15"/>
      <c r="AL4" s="15"/>
      <c r="AM4" s="15"/>
      <c r="AN4" s="15"/>
    </row>
    <row r="5" spans="1:40" x14ac:dyDescent="0.25">
      <c r="A5" s="18">
        <v>2</v>
      </c>
      <c r="B5" s="5"/>
      <c r="C5" s="5"/>
      <c r="D5" s="5" t="s">
        <v>61</v>
      </c>
      <c r="E5" s="5" t="s">
        <v>61</v>
      </c>
      <c r="F5" s="5" t="s">
        <v>61</v>
      </c>
      <c r="G5" s="5"/>
      <c r="H5" s="5"/>
      <c r="I5" s="5"/>
      <c r="J5" s="5"/>
      <c r="K5" s="5"/>
      <c r="L5" s="5"/>
      <c r="M5" s="5"/>
      <c r="N5" s="5"/>
      <c r="O5" s="5"/>
      <c r="P5" s="5"/>
      <c r="Q5" s="5"/>
      <c r="R5" s="5"/>
      <c r="S5" s="5"/>
      <c r="T5" s="5"/>
      <c r="U5" s="5" t="s">
        <v>61</v>
      </c>
      <c r="V5" s="5"/>
      <c r="W5" s="5"/>
      <c r="X5" s="5"/>
      <c r="Y5" s="5" t="s">
        <v>61</v>
      </c>
      <c r="Z5" s="5"/>
      <c r="AA5" s="5" t="s">
        <v>61</v>
      </c>
      <c r="AB5" s="5"/>
      <c r="AC5" s="5"/>
      <c r="AD5" s="5"/>
      <c r="AE5" s="5"/>
      <c r="AF5" s="5"/>
      <c r="AG5" s="5" t="s">
        <v>61</v>
      </c>
      <c r="AH5" s="5"/>
      <c r="AI5" s="5" t="s">
        <v>61</v>
      </c>
      <c r="AJ5" s="5"/>
      <c r="AK5" s="5"/>
      <c r="AL5" s="5"/>
      <c r="AM5" s="5"/>
      <c r="AN5" s="5"/>
    </row>
    <row r="6" spans="1:40" x14ac:dyDescent="0.25">
      <c r="A6" s="18">
        <v>3</v>
      </c>
      <c r="B6" s="5"/>
      <c r="C6" s="5"/>
      <c r="D6" s="5"/>
      <c r="E6" s="5"/>
      <c r="F6" s="5"/>
      <c r="G6" s="5"/>
      <c r="H6" s="5"/>
      <c r="I6" s="5"/>
      <c r="J6" s="5"/>
      <c r="K6" s="5"/>
      <c r="L6" s="5"/>
      <c r="M6" s="5"/>
      <c r="N6" s="5"/>
      <c r="O6" s="5"/>
      <c r="P6" s="5"/>
      <c r="Q6" s="5"/>
      <c r="R6" s="5"/>
      <c r="S6" s="5"/>
      <c r="T6" s="5"/>
      <c r="U6" s="5"/>
      <c r="V6" s="5"/>
      <c r="W6" s="5"/>
      <c r="X6" s="5"/>
      <c r="Y6" s="5"/>
      <c r="Z6" s="5"/>
      <c r="AA6" s="6"/>
      <c r="AB6" s="5"/>
      <c r="AC6" s="5"/>
      <c r="AD6" s="5"/>
      <c r="AE6" s="5"/>
      <c r="AF6" s="5"/>
      <c r="AG6" s="5"/>
      <c r="AH6" s="5"/>
      <c r="AI6" s="5"/>
      <c r="AJ6" s="5"/>
      <c r="AK6" s="5"/>
      <c r="AL6" s="5"/>
      <c r="AM6" s="5"/>
      <c r="AN6" s="5"/>
    </row>
    <row r="7" spans="1:40" x14ac:dyDescent="0.25">
      <c r="A7" s="18">
        <v>4</v>
      </c>
      <c r="B7" s="5"/>
      <c r="C7" s="5"/>
      <c r="D7" s="5"/>
      <c r="E7" s="5"/>
      <c r="F7" s="5"/>
      <c r="G7" s="5"/>
      <c r="H7" s="5"/>
      <c r="I7" s="5"/>
      <c r="J7" s="5" t="s">
        <v>61</v>
      </c>
      <c r="K7" s="5"/>
      <c r="L7" s="5"/>
      <c r="M7" s="5"/>
      <c r="N7" s="5"/>
      <c r="O7" s="5"/>
      <c r="P7" s="5"/>
      <c r="Q7" s="5" t="s">
        <v>61</v>
      </c>
      <c r="R7" s="5"/>
      <c r="S7" s="5"/>
      <c r="T7" s="5"/>
      <c r="U7" s="5"/>
      <c r="V7" s="5"/>
      <c r="W7" s="5"/>
      <c r="X7" s="5"/>
      <c r="Y7" s="5"/>
      <c r="Z7" s="5"/>
      <c r="AA7" s="6"/>
      <c r="AB7" s="5"/>
      <c r="AC7" s="5"/>
      <c r="AD7" s="5"/>
      <c r="AE7" s="5"/>
      <c r="AF7" s="5"/>
      <c r="AG7" s="5"/>
      <c r="AH7" s="5"/>
      <c r="AI7" s="5"/>
      <c r="AJ7" s="5"/>
      <c r="AK7" s="5"/>
      <c r="AL7" s="5"/>
      <c r="AM7" s="5"/>
      <c r="AN7" s="5"/>
    </row>
    <row r="8" spans="1:40" x14ac:dyDescent="0.25">
      <c r="A8" s="18">
        <v>5</v>
      </c>
      <c r="B8" s="5"/>
      <c r="C8" s="5"/>
      <c r="D8" s="5"/>
      <c r="E8" s="5"/>
      <c r="F8" s="5"/>
      <c r="G8" s="5"/>
      <c r="H8" s="5"/>
      <c r="I8" s="5"/>
      <c r="J8" s="5"/>
      <c r="K8" s="5"/>
      <c r="L8" s="5"/>
      <c r="M8" s="5"/>
      <c r="N8" s="5"/>
      <c r="O8" s="5"/>
      <c r="P8" s="5"/>
      <c r="Q8" s="5"/>
      <c r="R8" s="5"/>
      <c r="S8" s="5"/>
      <c r="T8" s="5"/>
      <c r="U8" s="5"/>
      <c r="V8" s="5"/>
      <c r="W8" s="5"/>
      <c r="X8" s="5"/>
      <c r="Y8" s="5"/>
      <c r="Z8" s="5"/>
      <c r="AA8" s="6"/>
      <c r="AB8" s="5"/>
      <c r="AC8" s="5"/>
      <c r="AD8" s="5"/>
      <c r="AE8" s="5"/>
      <c r="AF8" s="5"/>
      <c r="AG8" s="5"/>
      <c r="AH8" s="5"/>
      <c r="AI8" s="5"/>
      <c r="AJ8" s="5"/>
      <c r="AK8" s="5" t="s">
        <v>61</v>
      </c>
      <c r="AL8" s="5"/>
      <c r="AM8" s="5"/>
      <c r="AN8" s="5"/>
    </row>
    <row r="9" spans="1:40" x14ac:dyDescent="0.25">
      <c r="A9" s="18">
        <v>6</v>
      </c>
      <c r="B9" s="7"/>
      <c r="C9" s="7"/>
      <c r="D9" s="7"/>
      <c r="E9" s="7"/>
      <c r="F9" s="7"/>
      <c r="G9" s="7"/>
      <c r="H9" s="7"/>
      <c r="I9" s="7"/>
      <c r="J9" s="7"/>
      <c r="K9" s="7"/>
      <c r="L9" s="7"/>
      <c r="M9" s="5" t="s">
        <v>61</v>
      </c>
      <c r="N9" s="5"/>
      <c r="O9" s="5"/>
      <c r="P9" s="5"/>
      <c r="Q9" s="5"/>
      <c r="R9" s="5"/>
      <c r="S9" s="7"/>
      <c r="T9" s="7"/>
      <c r="U9" s="7"/>
      <c r="V9" s="7"/>
      <c r="W9" s="7"/>
      <c r="X9" s="7"/>
      <c r="Y9" s="7"/>
      <c r="Z9" s="7"/>
      <c r="AA9" s="8"/>
      <c r="AB9" s="7"/>
      <c r="AC9" s="7"/>
      <c r="AD9" s="7"/>
      <c r="AE9" s="7"/>
      <c r="AF9" s="7"/>
      <c r="AG9" s="7"/>
      <c r="AH9" s="7"/>
      <c r="AI9" s="7"/>
      <c r="AJ9" s="7"/>
      <c r="AK9" s="7"/>
      <c r="AL9" s="7"/>
      <c r="AM9" s="7"/>
      <c r="AN9" s="7"/>
    </row>
    <row r="10" spans="1:40" x14ac:dyDescent="0.25">
      <c r="A10" s="18">
        <v>7</v>
      </c>
      <c r="B10" s="7"/>
      <c r="C10" s="7"/>
      <c r="D10" s="7"/>
      <c r="E10" s="7"/>
      <c r="F10" s="7"/>
      <c r="G10" s="7"/>
      <c r="H10" s="7"/>
      <c r="I10" s="7"/>
      <c r="J10" s="7"/>
      <c r="K10" s="7"/>
      <c r="L10" s="7"/>
      <c r="M10" s="5"/>
      <c r="N10" s="5"/>
      <c r="O10" s="5"/>
      <c r="P10" s="5"/>
      <c r="Q10" s="5"/>
      <c r="R10" s="5"/>
      <c r="S10" s="7"/>
      <c r="T10" s="5" t="s">
        <v>61</v>
      </c>
      <c r="U10" s="7"/>
      <c r="V10" s="7"/>
      <c r="W10" s="7"/>
      <c r="X10" s="7"/>
      <c r="Y10" s="7"/>
      <c r="Z10" s="7"/>
      <c r="AA10" s="8"/>
      <c r="AB10" s="7"/>
      <c r="AC10" s="7"/>
      <c r="AD10" s="7"/>
      <c r="AE10" s="7"/>
      <c r="AF10" s="7"/>
      <c r="AG10" s="7"/>
      <c r="AH10" s="7"/>
      <c r="AI10" s="7"/>
      <c r="AJ10" s="7"/>
      <c r="AK10" s="7"/>
      <c r="AL10" s="7"/>
      <c r="AM10" s="7"/>
      <c r="AN10" s="7"/>
    </row>
    <row r="11" spans="1:40" x14ac:dyDescent="0.25">
      <c r="A11" s="18">
        <v>8</v>
      </c>
      <c r="B11" s="7"/>
      <c r="C11" s="7"/>
      <c r="D11" s="7"/>
      <c r="E11" s="7"/>
      <c r="F11" s="7"/>
      <c r="G11" s="7"/>
      <c r="H11" s="7"/>
      <c r="I11" s="7"/>
      <c r="J11" s="7"/>
      <c r="K11" s="7"/>
      <c r="L11" s="7"/>
      <c r="M11" s="5"/>
      <c r="N11" s="5"/>
      <c r="O11" s="5"/>
      <c r="P11" s="5"/>
      <c r="Q11" s="5"/>
      <c r="R11" s="5" t="s">
        <v>61</v>
      </c>
      <c r="S11" s="7"/>
      <c r="T11" s="7"/>
      <c r="U11" s="7"/>
      <c r="V11" s="7"/>
      <c r="W11" s="7"/>
      <c r="X11" s="7"/>
      <c r="Y11" s="7"/>
      <c r="Z11" s="7"/>
      <c r="AA11" s="5" t="s">
        <v>61</v>
      </c>
      <c r="AB11" s="7"/>
      <c r="AC11" s="7"/>
      <c r="AD11" s="7"/>
      <c r="AE11" s="7"/>
      <c r="AF11" s="7"/>
      <c r="AG11" s="7"/>
      <c r="AH11" s="7"/>
      <c r="AI11" s="7"/>
      <c r="AJ11" s="7"/>
      <c r="AK11" s="7"/>
      <c r="AL11" s="7"/>
      <c r="AM11" s="7"/>
      <c r="AN11" s="7"/>
    </row>
    <row r="12" spans="1:40" x14ac:dyDescent="0.25">
      <c r="A12" s="18">
        <v>9</v>
      </c>
      <c r="B12" s="7"/>
      <c r="C12" s="7"/>
      <c r="D12" s="7"/>
      <c r="E12" s="7"/>
      <c r="F12" s="7"/>
      <c r="G12" s="7"/>
      <c r="H12" s="7"/>
      <c r="I12" s="7"/>
      <c r="J12" s="7"/>
      <c r="K12" s="7"/>
      <c r="L12" s="7"/>
      <c r="M12" s="5"/>
      <c r="N12" s="5"/>
      <c r="O12" s="5"/>
      <c r="P12" s="5"/>
      <c r="Q12" s="5"/>
      <c r="R12" s="5" t="s">
        <v>61</v>
      </c>
      <c r="S12" s="7"/>
      <c r="T12" s="7"/>
      <c r="U12" s="7"/>
      <c r="V12" s="7"/>
      <c r="W12" s="7"/>
      <c r="X12" s="7"/>
      <c r="Y12" s="7"/>
      <c r="Z12" s="7"/>
      <c r="AA12" s="8"/>
      <c r="AB12" s="7"/>
      <c r="AC12" s="7"/>
      <c r="AD12" s="7"/>
      <c r="AE12" s="7"/>
      <c r="AF12" s="7"/>
      <c r="AG12" s="7"/>
      <c r="AH12" s="7"/>
      <c r="AI12" s="7"/>
      <c r="AJ12" s="7"/>
      <c r="AK12" s="7"/>
      <c r="AL12" s="7"/>
      <c r="AM12" s="7"/>
      <c r="AN12" s="7"/>
    </row>
    <row r="13" spans="1:40" x14ac:dyDescent="0.25">
      <c r="A13" s="18">
        <v>10</v>
      </c>
      <c r="B13" s="7"/>
      <c r="C13" s="7"/>
      <c r="D13" s="7"/>
      <c r="E13" s="7"/>
      <c r="F13" s="7"/>
      <c r="G13" s="7"/>
      <c r="H13" s="7"/>
      <c r="I13" s="7"/>
      <c r="J13" s="7"/>
      <c r="K13" s="7"/>
      <c r="L13" s="7"/>
      <c r="M13" s="5"/>
      <c r="N13" s="5"/>
      <c r="O13" s="5"/>
      <c r="P13" s="5"/>
      <c r="Q13" s="5"/>
      <c r="R13" s="5" t="s">
        <v>61</v>
      </c>
      <c r="S13" s="7"/>
      <c r="T13" s="7"/>
      <c r="U13" s="7"/>
      <c r="V13" s="7"/>
      <c r="W13" s="7"/>
      <c r="X13" s="7"/>
      <c r="Y13" s="7"/>
      <c r="Z13" s="7"/>
      <c r="AA13" s="8"/>
      <c r="AB13" s="7"/>
      <c r="AC13" s="7"/>
      <c r="AD13" s="7"/>
      <c r="AE13" s="7"/>
      <c r="AF13" s="7"/>
      <c r="AG13" s="7"/>
      <c r="AH13" s="7"/>
      <c r="AI13" s="7"/>
      <c r="AJ13" s="7"/>
      <c r="AK13" s="7"/>
      <c r="AL13" s="7"/>
      <c r="AM13" s="7"/>
      <c r="AN13" s="7"/>
    </row>
    <row r="14" spans="1:40" x14ac:dyDescent="0.25">
      <c r="A14" s="18">
        <v>11</v>
      </c>
      <c r="B14" s="7"/>
      <c r="C14" s="7"/>
      <c r="D14" s="7"/>
      <c r="E14" s="7"/>
      <c r="F14" s="7"/>
      <c r="G14" s="7"/>
      <c r="H14" s="7"/>
      <c r="I14" s="7"/>
      <c r="J14" s="7"/>
      <c r="K14" s="7"/>
      <c r="L14" s="7"/>
      <c r="M14" s="5"/>
      <c r="N14" s="5"/>
      <c r="O14" s="5"/>
      <c r="P14" s="5"/>
      <c r="Q14" s="5"/>
      <c r="R14" s="5" t="s">
        <v>61</v>
      </c>
      <c r="S14" s="7"/>
      <c r="T14" s="7"/>
      <c r="U14" s="7"/>
      <c r="V14" s="7"/>
      <c r="W14" s="7"/>
      <c r="X14" s="7"/>
      <c r="Y14" s="7"/>
      <c r="Z14" s="7"/>
      <c r="AA14" s="8"/>
      <c r="AB14" s="7"/>
      <c r="AC14" s="7"/>
      <c r="AD14" s="7"/>
      <c r="AE14" s="7"/>
      <c r="AF14" s="7"/>
      <c r="AG14" s="7"/>
      <c r="AH14" s="7"/>
      <c r="AI14" s="7"/>
      <c r="AJ14" s="7"/>
      <c r="AK14" s="7"/>
      <c r="AL14" s="7"/>
      <c r="AM14" s="7"/>
      <c r="AN14" s="7"/>
    </row>
    <row r="15" spans="1:40" x14ac:dyDescent="0.25">
      <c r="A15" s="18">
        <v>12</v>
      </c>
      <c r="B15" s="5"/>
      <c r="C15" s="5"/>
      <c r="D15" s="5"/>
      <c r="E15" s="5"/>
      <c r="F15" s="5"/>
      <c r="G15" s="5"/>
      <c r="H15" s="5"/>
      <c r="I15" s="5"/>
      <c r="J15" s="5"/>
      <c r="K15" s="5"/>
      <c r="L15" s="5"/>
      <c r="M15" s="5"/>
      <c r="N15" s="5"/>
      <c r="O15" s="5"/>
      <c r="P15" s="5"/>
      <c r="Q15" s="5"/>
      <c r="R15" s="5"/>
      <c r="S15" s="5"/>
      <c r="T15" s="5"/>
      <c r="U15" s="5"/>
      <c r="V15" s="5"/>
      <c r="W15" s="5"/>
      <c r="X15" s="5"/>
      <c r="Y15" s="5"/>
      <c r="Z15" s="5"/>
      <c r="AA15" s="6"/>
      <c r="AB15" s="5"/>
      <c r="AC15" s="5"/>
      <c r="AD15" s="5"/>
      <c r="AE15" s="5"/>
      <c r="AF15" s="5"/>
      <c r="AG15" s="5"/>
      <c r="AH15" s="5"/>
      <c r="AI15" s="5"/>
      <c r="AJ15" s="5"/>
      <c r="AK15" s="5"/>
      <c r="AL15" s="5"/>
      <c r="AM15" s="5"/>
      <c r="AN15" s="5"/>
    </row>
    <row r="16" spans="1:40" x14ac:dyDescent="0.25">
      <c r="A16" s="18">
        <v>13</v>
      </c>
      <c r="B16" s="5"/>
      <c r="C16" s="5"/>
      <c r="D16" s="5"/>
      <c r="E16" s="5"/>
      <c r="F16" s="5"/>
      <c r="G16" s="5"/>
      <c r="H16" s="5"/>
      <c r="I16" s="5"/>
      <c r="J16" s="5"/>
      <c r="K16" s="5"/>
      <c r="L16" s="5"/>
      <c r="M16" s="5"/>
      <c r="N16" s="4" t="s">
        <v>62</v>
      </c>
      <c r="O16" s="5"/>
      <c r="P16" s="5"/>
      <c r="Q16" s="5"/>
      <c r="R16" s="5"/>
      <c r="S16" s="5"/>
      <c r="T16" s="5"/>
      <c r="U16" s="5"/>
      <c r="V16" s="5"/>
      <c r="W16" s="5"/>
      <c r="X16" s="5" t="s">
        <v>61</v>
      </c>
      <c r="Y16" s="5"/>
      <c r="Z16" s="5"/>
      <c r="AA16" s="5" t="s">
        <v>61</v>
      </c>
      <c r="AB16" s="5"/>
      <c r="AC16" s="5"/>
      <c r="AD16" s="5"/>
      <c r="AE16" s="5"/>
      <c r="AF16" s="5"/>
      <c r="AG16" s="5"/>
      <c r="AH16" s="5"/>
      <c r="AI16" s="5"/>
      <c r="AJ16" s="5"/>
      <c r="AK16" s="5"/>
      <c r="AL16" s="5"/>
      <c r="AM16" s="5" t="s">
        <v>61</v>
      </c>
      <c r="AN16" s="5"/>
    </row>
    <row r="17" spans="1:40" x14ac:dyDescent="0.25">
      <c r="A17" s="18">
        <v>14</v>
      </c>
      <c r="B17" s="5"/>
      <c r="C17" s="5"/>
      <c r="D17" s="5"/>
      <c r="E17" s="5"/>
      <c r="F17" s="5"/>
      <c r="G17" s="5"/>
      <c r="H17" s="5"/>
      <c r="I17" s="5" t="s">
        <v>61</v>
      </c>
      <c r="J17" s="5"/>
      <c r="K17" s="5"/>
      <c r="L17" s="5"/>
      <c r="M17" s="5" t="s">
        <v>61</v>
      </c>
      <c r="N17" s="5"/>
      <c r="O17" s="5"/>
      <c r="P17" s="5"/>
      <c r="Q17" s="5"/>
      <c r="R17" s="5"/>
      <c r="S17" s="5"/>
      <c r="T17" s="5"/>
      <c r="U17" s="5"/>
      <c r="V17" s="5"/>
      <c r="W17" s="5"/>
      <c r="X17" s="5"/>
      <c r="Y17" s="5"/>
      <c r="Z17" s="5"/>
      <c r="AA17" s="6"/>
      <c r="AB17" s="5"/>
      <c r="AC17" s="5"/>
      <c r="AD17" s="5"/>
      <c r="AE17" s="5"/>
      <c r="AF17" s="5"/>
      <c r="AG17" s="5"/>
      <c r="AH17" s="5" t="s">
        <v>61</v>
      </c>
      <c r="AI17" s="5"/>
      <c r="AJ17" s="4" t="s">
        <v>62</v>
      </c>
      <c r="AK17" s="5"/>
      <c r="AL17" s="5"/>
      <c r="AM17" s="5"/>
      <c r="AN17" s="5"/>
    </row>
    <row r="18" spans="1:40" x14ac:dyDescent="0.25">
      <c r="A18" s="18">
        <v>15</v>
      </c>
      <c r="B18" s="5"/>
      <c r="C18" s="5"/>
      <c r="D18" s="5"/>
      <c r="E18" s="5"/>
      <c r="F18" s="5"/>
      <c r="G18" s="5"/>
      <c r="H18" s="5"/>
      <c r="I18" s="5"/>
      <c r="J18" s="5"/>
      <c r="K18" s="5"/>
      <c r="L18" s="5"/>
      <c r="M18" s="5"/>
      <c r="N18" s="5"/>
      <c r="O18" s="5"/>
      <c r="P18" s="5"/>
      <c r="Q18" s="5"/>
      <c r="R18" s="5"/>
      <c r="S18" s="5"/>
      <c r="T18" s="5"/>
      <c r="U18" s="5"/>
      <c r="V18" s="5"/>
      <c r="W18" s="5"/>
      <c r="X18" s="5"/>
      <c r="Y18" s="5"/>
      <c r="Z18" s="5"/>
      <c r="AA18" s="6"/>
      <c r="AB18" s="5"/>
      <c r="AC18" s="5"/>
      <c r="AD18" s="5"/>
      <c r="AE18" s="5"/>
      <c r="AF18" s="5"/>
      <c r="AG18" s="5"/>
      <c r="AH18" s="5"/>
      <c r="AI18" s="5"/>
      <c r="AJ18" s="5"/>
      <c r="AK18" s="5"/>
      <c r="AL18" s="5" t="s">
        <v>61</v>
      </c>
      <c r="AM18" s="5"/>
      <c r="AN18" s="5"/>
    </row>
    <row r="19" spans="1:40" x14ac:dyDescent="0.25">
      <c r="A19" s="18">
        <v>16</v>
      </c>
      <c r="B19" s="5"/>
      <c r="C19" s="5" t="s">
        <v>61</v>
      </c>
      <c r="D19" s="5"/>
      <c r="E19" s="5"/>
      <c r="F19" s="5"/>
      <c r="G19" s="5"/>
      <c r="H19" s="5"/>
      <c r="I19" s="5"/>
      <c r="J19" s="5"/>
      <c r="K19" s="5"/>
      <c r="L19" s="5"/>
      <c r="M19" s="5"/>
      <c r="N19" s="5"/>
      <c r="O19" s="5"/>
      <c r="P19" s="5"/>
      <c r="Q19" s="5"/>
      <c r="R19" s="5"/>
      <c r="S19" s="5"/>
      <c r="T19" s="5"/>
      <c r="U19" s="5"/>
      <c r="V19" s="5"/>
      <c r="W19" s="5"/>
      <c r="X19" s="5"/>
      <c r="Y19" s="5"/>
      <c r="Z19" s="5"/>
      <c r="AA19" s="6"/>
      <c r="AB19" s="5"/>
      <c r="AC19" s="5"/>
      <c r="AD19" s="5"/>
      <c r="AE19" s="5"/>
      <c r="AF19" s="5"/>
      <c r="AG19" s="5"/>
      <c r="AH19" s="5"/>
      <c r="AI19" s="5"/>
      <c r="AJ19" s="5"/>
      <c r="AK19" s="5"/>
      <c r="AL19" s="5"/>
      <c r="AM19" s="5"/>
      <c r="AN19" s="5"/>
    </row>
    <row r="20" spans="1:40" x14ac:dyDescent="0.25">
      <c r="A20" s="18">
        <v>17</v>
      </c>
      <c r="B20" s="5"/>
      <c r="C20" s="5"/>
      <c r="D20" s="5"/>
      <c r="E20" s="5"/>
      <c r="F20" s="5"/>
      <c r="G20" s="5"/>
      <c r="H20" s="5"/>
      <c r="I20" s="5"/>
      <c r="J20" s="5" t="s">
        <v>61</v>
      </c>
      <c r="K20" s="5"/>
      <c r="L20" s="5"/>
      <c r="M20" s="5"/>
      <c r="N20" s="5"/>
      <c r="O20" s="5"/>
      <c r="P20" s="5"/>
      <c r="Q20" s="5"/>
      <c r="R20" s="5"/>
      <c r="S20" s="5"/>
      <c r="T20" s="5"/>
      <c r="U20" s="5"/>
      <c r="V20" s="5"/>
      <c r="W20" s="5"/>
      <c r="X20" s="5"/>
      <c r="Y20" s="5"/>
      <c r="Z20" s="5"/>
      <c r="AA20" s="6"/>
      <c r="AB20" s="5"/>
      <c r="AC20" s="5"/>
      <c r="AD20" s="5"/>
      <c r="AE20" s="5"/>
      <c r="AF20" s="5"/>
      <c r="AG20" s="5"/>
      <c r="AH20" s="5"/>
      <c r="AI20" s="5"/>
      <c r="AJ20" s="5"/>
      <c r="AK20" s="5"/>
      <c r="AL20" s="5"/>
      <c r="AM20" s="5"/>
      <c r="AN20" s="5"/>
    </row>
    <row r="21" spans="1:40" x14ac:dyDescent="0.25">
      <c r="A21" s="18">
        <v>18</v>
      </c>
      <c r="B21" s="5"/>
      <c r="C21" s="5"/>
      <c r="D21" s="5"/>
      <c r="E21" s="5"/>
      <c r="F21" s="5"/>
      <c r="G21" s="5"/>
      <c r="H21" s="5"/>
      <c r="I21" s="5"/>
      <c r="J21" s="5"/>
      <c r="K21" s="5"/>
      <c r="L21" s="5"/>
      <c r="M21" s="5"/>
      <c r="N21" s="5"/>
      <c r="O21" s="5"/>
      <c r="P21" s="5"/>
      <c r="Q21" s="5"/>
      <c r="R21" s="5"/>
      <c r="S21" s="5"/>
      <c r="T21" s="5"/>
      <c r="U21" s="5"/>
      <c r="V21" s="5"/>
      <c r="W21" s="5"/>
      <c r="X21" s="5" t="s">
        <v>61</v>
      </c>
      <c r="Y21" s="5"/>
      <c r="Z21" s="5"/>
      <c r="AA21" s="6"/>
      <c r="AB21" s="5"/>
      <c r="AC21" s="5"/>
      <c r="AD21" s="5"/>
      <c r="AE21" s="5"/>
      <c r="AF21" s="5"/>
      <c r="AG21" s="5"/>
      <c r="AH21" s="5"/>
      <c r="AI21" s="5"/>
      <c r="AJ21" s="5"/>
      <c r="AK21" s="5"/>
      <c r="AL21" s="5"/>
      <c r="AM21" s="5" t="s">
        <v>61</v>
      </c>
      <c r="AN21" s="5"/>
    </row>
    <row r="22" spans="1:40" x14ac:dyDescent="0.25">
      <c r="A22" s="18">
        <v>19</v>
      </c>
      <c r="B22" s="5"/>
      <c r="C22" s="5"/>
      <c r="D22" s="5"/>
      <c r="E22" s="5"/>
      <c r="F22" s="5"/>
      <c r="G22" s="5"/>
      <c r="H22" s="5"/>
      <c r="I22" s="5"/>
      <c r="J22" s="5"/>
      <c r="K22" s="5"/>
      <c r="L22" s="5"/>
      <c r="M22" s="5"/>
      <c r="N22" s="5"/>
      <c r="O22" s="5"/>
      <c r="P22" s="5"/>
      <c r="Q22" s="5"/>
      <c r="R22" s="5"/>
      <c r="S22" s="5"/>
      <c r="T22" s="5"/>
      <c r="U22" s="5"/>
      <c r="V22" s="5"/>
      <c r="W22" s="5"/>
      <c r="X22" s="5" t="s">
        <v>61</v>
      </c>
      <c r="Y22" s="5"/>
      <c r="Z22" s="5"/>
      <c r="AA22" s="6"/>
      <c r="AB22" s="5"/>
      <c r="AC22" s="5"/>
      <c r="AD22" s="5"/>
      <c r="AE22" s="5"/>
      <c r="AF22" s="5"/>
      <c r="AG22" s="5"/>
      <c r="AH22" s="5"/>
      <c r="AI22" s="5"/>
      <c r="AJ22" s="5"/>
      <c r="AK22" s="5"/>
      <c r="AL22" s="5"/>
      <c r="AM22" s="5" t="s">
        <v>61</v>
      </c>
      <c r="AN22" s="5"/>
    </row>
    <row r="23" spans="1:40" x14ac:dyDescent="0.25">
      <c r="A23" s="18">
        <v>20</v>
      </c>
      <c r="B23" s="5"/>
      <c r="C23" s="5"/>
      <c r="D23" s="5"/>
      <c r="E23" s="5"/>
      <c r="F23" s="5"/>
      <c r="G23" s="5"/>
      <c r="H23" s="5"/>
      <c r="I23" s="5"/>
      <c r="J23" s="5"/>
      <c r="K23" s="5"/>
      <c r="L23" s="5"/>
      <c r="M23" s="5"/>
      <c r="N23" s="5"/>
      <c r="O23" s="5"/>
      <c r="P23" s="5"/>
      <c r="Q23" s="5"/>
      <c r="R23" s="5"/>
      <c r="S23" s="5"/>
      <c r="T23" s="5"/>
      <c r="U23" s="5"/>
      <c r="V23" s="5"/>
      <c r="W23" s="5"/>
      <c r="X23" s="5"/>
      <c r="Y23" s="5"/>
      <c r="Z23" s="5"/>
      <c r="AA23" s="6"/>
      <c r="AB23" s="5"/>
      <c r="AC23" s="5"/>
      <c r="AD23" s="5"/>
      <c r="AE23" s="5"/>
      <c r="AF23" s="5"/>
      <c r="AG23" s="5"/>
      <c r="AH23" s="5"/>
      <c r="AI23" s="5"/>
      <c r="AJ23" s="5"/>
      <c r="AK23" s="5"/>
      <c r="AL23" s="5"/>
      <c r="AM23" s="5"/>
      <c r="AN23" s="5"/>
    </row>
    <row r="24" spans="1:40" x14ac:dyDescent="0.25">
      <c r="A24" s="18">
        <v>21</v>
      </c>
      <c r="B24" s="5"/>
      <c r="C24" s="5"/>
      <c r="D24" s="5"/>
      <c r="E24" s="5"/>
      <c r="F24" s="5"/>
      <c r="G24" s="5"/>
      <c r="H24" s="5"/>
      <c r="I24" s="5"/>
      <c r="J24" s="5"/>
      <c r="K24" s="5"/>
      <c r="L24" s="5"/>
      <c r="M24" s="5"/>
      <c r="N24" s="4" t="s">
        <v>62</v>
      </c>
      <c r="O24" s="5"/>
      <c r="P24" s="5"/>
      <c r="Q24" s="5"/>
      <c r="R24" s="5"/>
      <c r="S24" s="5"/>
      <c r="T24" s="5"/>
      <c r="U24" s="5"/>
      <c r="V24" s="5"/>
      <c r="W24" s="5"/>
      <c r="X24" s="5" t="s">
        <v>61</v>
      </c>
      <c r="Y24" s="5"/>
      <c r="Z24" s="5"/>
      <c r="AA24" s="6"/>
      <c r="AB24" s="5"/>
      <c r="AC24" s="5"/>
      <c r="AD24" s="5"/>
      <c r="AE24" s="5"/>
      <c r="AF24" s="5"/>
      <c r="AG24" s="5"/>
      <c r="AH24" s="5"/>
      <c r="AI24" s="5"/>
      <c r="AJ24" s="5"/>
      <c r="AK24" s="5"/>
      <c r="AL24" s="5"/>
      <c r="AM24" s="5"/>
      <c r="AN24" s="5"/>
    </row>
    <row r="25" spans="1:40" x14ac:dyDescent="0.25">
      <c r="A25" s="18">
        <v>22</v>
      </c>
      <c r="B25" s="5"/>
      <c r="C25" s="5"/>
      <c r="D25" s="5"/>
      <c r="E25" s="5"/>
      <c r="F25" s="5"/>
      <c r="G25" s="5"/>
      <c r="H25" s="5"/>
      <c r="I25" s="5"/>
      <c r="J25" s="5"/>
      <c r="K25" s="5"/>
      <c r="L25" s="5"/>
      <c r="M25" s="5"/>
      <c r="N25" s="4" t="s">
        <v>62</v>
      </c>
      <c r="O25" s="5"/>
      <c r="P25" s="5"/>
      <c r="Q25" s="5"/>
      <c r="R25" s="5"/>
      <c r="S25" s="5"/>
      <c r="T25" s="5" t="s">
        <v>61</v>
      </c>
      <c r="U25" s="5"/>
      <c r="V25" s="5"/>
      <c r="W25" s="5"/>
      <c r="X25" s="5" t="s">
        <v>61</v>
      </c>
      <c r="Y25" s="5"/>
      <c r="Z25" s="5"/>
      <c r="AA25" s="6"/>
      <c r="AB25" s="5"/>
      <c r="AC25" s="5"/>
      <c r="AD25" s="5"/>
      <c r="AE25" s="5"/>
      <c r="AF25" s="5"/>
      <c r="AG25" s="5"/>
      <c r="AH25" s="5"/>
      <c r="AI25" s="5"/>
      <c r="AJ25" s="5"/>
      <c r="AK25" s="5"/>
      <c r="AL25" s="5"/>
      <c r="AM25" s="5"/>
      <c r="AN25" s="5"/>
    </row>
    <row r="26" spans="1:40" x14ac:dyDescent="0.25">
      <c r="A26" s="18">
        <v>23</v>
      </c>
      <c r="B26" s="5"/>
      <c r="C26" s="5"/>
      <c r="D26" s="5"/>
      <c r="E26" s="5"/>
      <c r="F26" s="5"/>
      <c r="G26" s="5"/>
      <c r="H26" s="5"/>
      <c r="I26" s="5"/>
      <c r="J26" s="5"/>
      <c r="K26" s="5"/>
      <c r="L26" s="5"/>
      <c r="M26" s="5"/>
      <c r="N26" s="5"/>
      <c r="O26" s="5"/>
      <c r="P26" s="5"/>
      <c r="Q26" s="5"/>
      <c r="R26" s="5"/>
      <c r="S26" s="5"/>
      <c r="T26" s="5"/>
      <c r="U26" s="5"/>
      <c r="V26" s="5"/>
      <c r="W26" s="5" t="s">
        <v>61</v>
      </c>
      <c r="X26" s="5"/>
      <c r="Y26" s="5"/>
      <c r="Z26" s="5"/>
      <c r="AA26" s="6"/>
      <c r="AB26" s="5"/>
      <c r="AC26" s="5"/>
      <c r="AD26" s="5"/>
      <c r="AE26" s="5"/>
      <c r="AF26" s="5"/>
      <c r="AG26" s="5"/>
      <c r="AH26" s="5"/>
      <c r="AI26" s="5"/>
      <c r="AJ26" s="5"/>
      <c r="AK26" s="5"/>
      <c r="AL26" s="5"/>
      <c r="AM26" s="5" t="s">
        <v>61</v>
      </c>
      <c r="AN26" s="5"/>
    </row>
    <row r="27" spans="1:40" x14ac:dyDescent="0.25">
      <c r="A27" s="18">
        <v>24</v>
      </c>
      <c r="B27" s="5"/>
      <c r="C27" s="5"/>
      <c r="D27" s="5"/>
      <c r="E27" s="5"/>
      <c r="F27" s="5"/>
      <c r="G27" s="5"/>
      <c r="H27" s="5"/>
      <c r="I27" s="5"/>
      <c r="J27" s="5"/>
      <c r="K27" s="5"/>
      <c r="L27" s="5"/>
      <c r="M27" s="5"/>
      <c r="N27" s="5"/>
      <c r="O27" s="5"/>
      <c r="P27" s="5"/>
      <c r="Q27" s="5"/>
      <c r="R27" s="5"/>
      <c r="S27" s="5"/>
      <c r="T27" s="5"/>
      <c r="U27" s="5"/>
      <c r="V27" s="5"/>
      <c r="W27" s="5" t="s">
        <v>61</v>
      </c>
      <c r="X27" s="5"/>
      <c r="Y27" s="5"/>
      <c r="Z27" s="5"/>
      <c r="AA27" s="6"/>
      <c r="AB27" s="5"/>
      <c r="AC27" s="5"/>
      <c r="AD27" s="5"/>
      <c r="AE27" s="5"/>
      <c r="AF27" s="5"/>
      <c r="AG27" s="5"/>
      <c r="AH27" s="5"/>
      <c r="AI27" s="5"/>
      <c r="AJ27" s="5"/>
      <c r="AK27" s="5"/>
      <c r="AL27" s="5"/>
      <c r="AM27" s="5" t="s">
        <v>61</v>
      </c>
      <c r="AN27" s="5"/>
    </row>
    <row r="28" spans="1:40" x14ac:dyDescent="0.25">
      <c r="A28" s="18">
        <v>25</v>
      </c>
      <c r="B28" s="5"/>
      <c r="C28" s="5"/>
      <c r="D28" s="5"/>
      <c r="E28" s="5"/>
      <c r="F28" s="5"/>
      <c r="G28" s="5"/>
      <c r="H28" s="5"/>
      <c r="I28" s="5"/>
      <c r="J28" s="5"/>
      <c r="K28" s="5"/>
      <c r="L28" s="5"/>
      <c r="M28" s="5"/>
      <c r="N28" s="5"/>
      <c r="O28" s="5"/>
      <c r="P28" s="5"/>
      <c r="Q28" s="5"/>
      <c r="R28" s="5"/>
      <c r="S28" s="5"/>
      <c r="T28" s="5"/>
      <c r="U28" s="5"/>
      <c r="V28" s="5"/>
      <c r="W28" s="5" t="s">
        <v>61</v>
      </c>
      <c r="X28" s="5"/>
      <c r="Y28" s="5"/>
      <c r="Z28" s="5"/>
      <c r="AA28" s="6"/>
      <c r="AB28" s="5"/>
      <c r="AC28" s="5"/>
      <c r="AD28" s="5"/>
      <c r="AE28" s="5"/>
      <c r="AF28" s="5"/>
      <c r="AG28" s="5"/>
      <c r="AH28" s="5"/>
      <c r="AI28" s="5"/>
      <c r="AJ28" s="5"/>
      <c r="AK28" s="5"/>
      <c r="AL28" s="5"/>
      <c r="AM28" s="5" t="s">
        <v>61</v>
      </c>
      <c r="AN28" s="5"/>
    </row>
    <row r="29" spans="1:40" x14ac:dyDescent="0.25">
      <c r="A29" s="18">
        <v>26</v>
      </c>
      <c r="B29" s="5"/>
      <c r="C29" s="5"/>
      <c r="D29" s="5"/>
      <c r="E29" s="5"/>
      <c r="F29" s="5"/>
      <c r="G29" s="5"/>
      <c r="H29" s="5"/>
      <c r="I29" s="5"/>
      <c r="J29" s="5"/>
      <c r="K29" s="5"/>
      <c r="L29" s="5"/>
      <c r="M29" s="5"/>
      <c r="N29" s="5"/>
      <c r="O29" s="5"/>
      <c r="P29" s="5"/>
      <c r="Q29" s="5"/>
      <c r="R29" s="5"/>
      <c r="S29" s="5"/>
      <c r="T29" s="5"/>
      <c r="U29" s="5"/>
      <c r="V29" s="5"/>
      <c r="W29" s="5" t="s">
        <v>61</v>
      </c>
      <c r="X29" s="5"/>
      <c r="Y29" s="5"/>
      <c r="Z29" s="5"/>
      <c r="AA29" s="6"/>
      <c r="AB29" s="5"/>
      <c r="AC29" s="5"/>
      <c r="AD29" s="5"/>
      <c r="AE29" s="5"/>
      <c r="AF29" s="5"/>
      <c r="AG29" s="5"/>
      <c r="AH29" s="5"/>
      <c r="AI29" s="5"/>
      <c r="AJ29" s="5"/>
      <c r="AK29" s="5"/>
      <c r="AL29" s="5"/>
      <c r="AM29" s="5" t="s">
        <v>61</v>
      </c>
      <c r="AN29" s="5"/>
    </row>
    <row r="30" spans="1:40" x14ac:dyDescent="0.25">
      <c r="A30" s="18">
        <v>27</v>
      </c>
      <c r="B30" s="5"/>
      <c r="C30" s="5"/>
      <c r="D30" s="5"/>
      <c r="E30" s="5"/>
      <c r="F30" s="5"/>
      <c r="G30" s="5"/>
      <c r="H30" s="5"/>
      <c r="I30" s="5"/>
      <c r="J30" s="5"/>
      <c r="K30" s="5"/>
      <c r="L30" s="5"/>
      <c r="M30" s="5"/>
      <c r="N30" s="5"/>
      <c r="O30" s="5"/>
      <c r="P30" s="5"/>
      <c r="Q30" s="5"/>
      <c r="R30" s="5"/>
      <c r="S30" s="5"/>
      <c r="T30" s="5"/>
      <c r="U30" s="5"/>
      <c r="V30" s="5"/>
      <c r="W30" s="5" t="s">
        <v>61</v>
      </c>
      <c r="X30" s="5"/>
      <c r="Y30" s="5"/>
      <c r="Z30" s="5"/>
      <c r="AA30" s="6"/>
      <c r="AB30" s="5"/>
      <c r="AC30" s="5"/>
      <c r="AD30" s="5"/>
      <c r="AE30" s="5"/>
      <c r="AF30" s="5"/>
      <c r="AG30" s="5"/>
      <c r="AH30" s="5"/>
      <c r="AI30" s="5"/>
      <c r="AJ30" s="5"/>
      <c r="AK30" s="5"/>
      <c r="AL30" s="5"/>
      <c r="AM30" s="5" t="s">
        <v>61</v>
      </c>
      <c r="AN30" s="5"/>
    </row>
    <row r="31" spans="1:40" x14ac:dyDescent="0.25">
      <c r="A31" s="18">
        <v>28</v>
      </c>
      <c r="B31" s="5"/>
      <c r="C31" s="5"/>
      <c r="D31" s="5"/>
      <c r="E31" s="5"/>
      <c r="F31" s="5"/>
      <c r="G31" s="5"/>
      <c r="H31" s="5"/>
      <c r="I31" s="5"/>
      <c r="J31" s="5"/>
      <c r="K31" s="5"/>
      <c r="L31" s="5"/>
      <c r="M31" s="5"/>
      <c r="N31" s="5"/>
      <c r="O31" s="5"/>
      <c r="P31" s="5"/>
      <c r="Q31" s="5"/>
      <c r="R31" s="5"/>
      <c r="S31" s="5"/>
      <c r="T31" s="5"/>
      <c r="U31" s="5"/>
      <c r="V31" s="5"/>
      <c r="W31" s="5" t="s">
        <v>61</v>
      </c>
      <c r="X31" s="5"/>
      <c r="Y31" s="5"/>
      <c r="Z31" s="5"/>
      <c r="AA31" s="6"/>
      <c r="AB31" s="5"/>
      <c r="AC31" s="5"/>
      <c r="AD31" s="5"/>
      <c r="AE31" s="5"/>
      <c r="AF31" s="5"/>
      <c r="AG31" s="5"/>
      <c r="AH31" s="5"/>
      <c r="AI31" s="5"/>
      <c r="AJ31" s="5"/>
      <c r="AK31" s="5"/>
      <c r="AL31" s="5"/>
      <c r="AM31" s="5" t="s">
        <v>61</v>
      </c>
      <c r="AN31" s="5"/>
    </row>
    <row r="32" spans="1:40" x14ac:dyDescent="0.25">
      <c r="A32" s="18">
        <v>29</v>
      </c>
      <c r="B32" s="5" t="s">
        <v>61</v>
      </c>
      <c r="C32" s="5"/>
      <c r="D32" s="5" t="s">
        <v>61</v>
      </c>
      <c r="E32" s="5" t="s">
        <v>61</v>
      </c>
      <c r="F32" s="5"/>
      <c r="G32" s="5" t="s">
        <v>61</v>
      </c>
      <c r="H32" s="5" t="s">
        <v>61</v>
      </c>
      <c r="I32" s="5"/>
      <c r="J32" s="5"/>
      <c r="K32" s="5" t="s">
        <v>61</v>
      </c>
      <c r="L32" s="5" t="s">
        <v>61</v>
      </c>
      <c r="M32" s="5"/>
      <c r="N32" s="5"/>
      <c r="O32" s="5"/>
      <c r="P32" s="5" t="s">
        <v>61</v>
      </c>
      <c r="Q32" s="5"/>
      <c r="R32" s="5"/>
      <c r="S32" s="5" t="s">
        <v>61</v>
      </c>
      <c r="T32" s="5"/>
      <c r="U32" s="5"/>
      <c r="V32" s="5"/>
      <c r="W32" s="5"/>
      <c r="X32" s="5"/>
      <c r="Y32" s="5"/>
      <c r="Z32" s="5"/>
      <c r="AA32" s="5" t="s">
        <v>61</v>
      </c>
      <c r="AB32" s="5"/>
      <c r="AC32" s="5" t="s">
        <v>61</v>
      </c>
      <c r="AD32" s="5"/>
      <c r="AE32" s="5"/>
      <c r="AF32" s="5"/>
      <c r="AG32" s="5"/>
      <c r="AH32" s="5"/>
      <c r="AI32" s="5"/>
      <c r="AJ32" s="5"/>
      <c r="AK32" s="5" t="s">
        <v>61</v>
      </c>
      <c r="AL32" s="5"/>
      <c r="AM32" s="5"/>
      <c r="AN32" s="5"/>
    </row>
    <row r="33" spans="1:40" x14ac:dyDescent="0.25">
      <c r="A33" s="18">
        <v>30</v>
      </c>
      <c r="B33" s="5"/>
      <c r="C33" s="5"/>
      <c r="D33" s="5" t="s">
        <v>61</v>
      </c>
      <c r="E33" s="5" t="s">
        <v>61</v>
      </c>
      <c r="F33" s="5"/>
      <c r="G33" s="5" t="s">
        <v>61</v>
      </c>
      <c r="H33" s="5" t="s">
        <v>61</v>
      </c>
      <c r="I33" s="5"/>
      <c r="J33" s="5"/>
      <c r="K33" s="5" t="s">
        <v>61</v>
      </c>
      <c r="L33" s="5" t="s">
        <v>61</v>
      </c>
      <c r="M33" s="5"/>
      <c r="N33" s="5"/>
      <c r="O33" s="5"/>
      <c r="P33" s="5" t="s">
        <v>61</v>
      </c>
      <c r="Q33" s="5"/>
      <c r="R33" s="5"/>
      <c r="S33" s="5" t="s">
        <v>61</v>
      </c>
      <c r="T33" s="5"/>
      <c r="U33" s="5"/>
      <c r="V33" s="5"/>
      <c r="W33" s="5"/>
      <c r="X33" s="5"/>
      <c r="Y33" s="5"/>
      <c r="Z33" s="5"/>
      <c r="AA33" s="5" t="s">
        <v>61</v>
      </c>
      <c r="AB33" s="5"/>
      <c r="AC33" s="5" t="s">
        <v>61</v>
      </c>
      <c r="AD33" s="5"/>
      <c r="AE33" s="5"/>
      <c r="AF33" s="5"/>
      <c r="AG33" s="5"/>
      <c r="AH33" s="5"/>
      <c r="AI33" s="5"/>
      <c r="AJ33" s="5"/>
      <c r="AK33" s="5" t="s">
        <v>61</v>
      </c>
      <c r="AL33" s="5"/>
      <c r="AM33" s="5"/>
      <c r="AN33" s="5"/>
    </row>
    <row r="34" spans="1:40" x14ac:dyDescent="0.25">
      <c r="A34" s="18">
        <v>31</v>
      </c>
      <c r="B34" s="5"/>
      <c r="C34" s="5"/>
      <c r="D34" s="5"/>
      <c r="E34" s="5" t="s">
        <v>61</v>
      </c>
      <c r="F34" s="5"/>
      <c r="G34" s="5"/>
      <c r="H34" s="5"/>
      <c r="I34" s="5" t="s">
        <v>61</v>
      </c>
      <c r="J34" s="5"/>
      <c r="K34" s="5"/>
      <c r="L34" s="5"/>
      <c r="M34" s="5"/>
      <c r="N34" s="5"/>
      <c r="O34" s="5"/>
      <c r="P34" s="5"/>
      <c r="Q34" s="5"/>
      <c r="R34" s="5"/>
      <c r="S34" s="5"/>
      <c r="T34" s="5" t="s">
        <v>61</v>
      </c>
      <c r="U34" s="5"/>
      <c r="V34" s="5"/>
      <c r="W34" s="5"/>
      <c r="X34" s="5"/>
      <c r="Y34" s="5"/>
      <c r="Z34" s="5"/>
      <c r="AA34" s="6"/>
      <c r="AB34" s="5"/>
      <c r="AC34" s="5"/>
      <c r="AD34" s="5"/>
      <c r="AE34" s="5"/>
      <c r="AF34" s="5"/>
      <c r="AG34" s="5"/>
      <c r="AH34" s="5"/>
      <c r="AI34" s="5"/>
      <c r="AJ34" s="5"/>
      <c r="AK34" s="5"/>
      <c r="AL34" s="5"/>
      <c r="AM34" s="5"/>
      <c r="AN34" s="5"/>
    </row>
    <row r="35" spans="1:40" x14ac:dyDescent="0.25">
      <c r="A35" s="18">
        <v>32</v>
      </c>
      <c r="B35" s="5"/>
      <c r="C35" s="5"/>
      <c r="D35" s="5"/>
      <c r="E35" s="5"/>
      <c r="F35" s="5"/>
      <c r="G35" s="5"/>
      <c r="H35" s="5"/>
      <c r="I35" s="5"/>
      <c r="J35" s="5"/>
      <c r="K35" s="5"/>
      <c r="L35" s="5"/>
      <c r="M35" s="5"/>
      <c r="N35" s="4" t="s">
        <v>62</v>
      </c>
      <c r="O35" s="5"/>
      <c r="P35" s="5"/>
      <c r="Q35" s="5"/>
      <c r="R35" s="5"/>
      <c r="S35" s="5"/>
      <c r="T35" s="5"/>
      <c r="U35" s="5"/>
      <c r="V35" s="5"/>
      <c r="W35" s="5"/>
      <c r="X35" s="5" t="s">
        <v>61</v>
      </c>
      <c r="Y35" s="5"/>
      <c r="Z35" s="5"/>
      <c r="AA35" s="5" t="s">
        <v>61</v>
      </c>
      <c r="AB35" s="5"/>
      <c r="AC35" s="5"/>
      <c r="AD35" s="5"/>
      <c r="AE35" s="5"/>
      <c r="AF35" s="5"/>
      <c r="AG35" s="5"/>
      <c r="AH35" s="5"/>
      <c r="AI35" s="5"/>
      <c r="AJ35" s="5"/>
      <c r="AK35" s="5"/>
      <c r="AL35" s="5"/>
      <c r="AM35" s="5" t="s">
        <v>61</v>
      </c>
      <c r="AN35" s="5"/>
    </row>
    <row r="36" spans="1:40" x14ac:dyDescent="0.25">
      <c r="A36" s="18">
        <v>33</v>
      </c>
      <c r="B36" s="5"/>
      <c r="C36" s="5"/>
      <c r="D36" s="5"/>
      <c r="E36" s="5"/>
      <c r="F36" s="5"/>
      <c r="G36" s="5"/>
      <c r="H36" s="5"/>
      <c r="I36" s="5"/>
      <c r="J36" s="5"/>
      <c r="K36" s="5"/>
      <c r="L36" s="5"/>
      <c r="M36" s="5"/>
      <c r="N36" s="4" t="s">
        <v>62</v>
      </c>
      <c r="O36" s="5"/>
      <c r="P36" s="5"/>
      <c r="Q36" s="5"/>
      <c r="R36" s="5"/>
      <c r="S36" s="5"/>
      <c r="T36" s="5"/>
      <c r="U36" s="5"/>
      <c r="V36" s="5"/>
      <c r="W36" s="5"/>
      <c r="X36" s="5" t="s">
        <v>61</v>
      </c>
      <c r="Y36" s="5"/>
      <c r="Z36" s="5"/>
      <c r="AA36" s="6"/>
      <c r="AB36" s="5"/>
      <c r="AC36" s="5"/>
      <c r="AD36" s="5"/>
      <c r="AE36" s="5"/>
      <c r="AF36" s="5"/>
      <c r="AG36" s="5"/>
      <c r="AH36" s="5"/>
      <c r="AI36" s="5"/>
      <c r="AJ36" s="5"/>
      <c r="AK36" s="5"/>
      <c r="AL36" s="5"/>
      <c r="AM36" s="5" t="s">
        <v>61</v>
      </c>
      <c r="AN36" s="5"/>
    </row>
    <row r="37" spans="1:40" x14ac:dyDescent="0.25">
      <c r="A37" s="18">
        <v>34</v>
      </c>
      <c r="B37" s="5"/>
      <c r="C37" s="5"/>
      <c r="D37" s="5"/>
      <c r="E37" s="5"/>
      <c r="F37" s="5"/>
      <c r="G37" s="5"/>
      <c r="H37" s="5"/>
      <c r="I37" s="5"/>
      <c r="J37" s="5"/>
      <c r="K37" s="5"/>
      <c r="L37" s="5"/>
      <c r="M37" s="5"/>
      <c r="N37" s="5"/>
      <c r="O37" s="5"/>
      <c r="P37" s="5"/>
      <c r="Q37" s="5"/>
      <c r="R37" s="5"/>
      <c r="S37" s="5"/>
      <c r="T37" s="5"/>
      <c r="U37" s="5"/>
      <c r="V37" s="5"/>
      <c r="W37" s="5"/>
      <c r="X37" s="5"/>
      <c r="Y37" s="5"/>
      <c r="Z37" s="5"/>
      <c r="AA37" s="6"/>
      <c r="AB37" s="5"/>
      <c r="AC37" s="5"/>
      <c r="AD37" s="5"/>
      <c r="AE37" s="5"/>
      <c r="AF37" s="5"/>
      <c r="AG37" s="5"/>
      <c r="AH37" s="5"/>
      <c r="AI37" s="5"/>
      <c r="AJ37" s="5"/>
      <c r="AK37" s="5"/>
      <c r="AL37" s="5"/>
      <c r="AM37" s="5"/>
      <c r="AN37" s="5"/>
    </row>
    <row r="38" spans="1:40" x14ac:dyDescent="0.25">
      <c r="A38" s="18">
        <v>35</v>
      </c>
      <c r="B38" s="5"/>
      <c r="C38" s="5"/>
      <c r="D38" s="5"/>
      <c r="E38" s="5"/>
      <c r="F38" s="5"/>
      <c r="G38" s="5"/>
      <c r="H38" s="5"/>
      <c r="I38" s="5"/>
      <c r="J38" s="5"/>
      <c r="K38" s="5"/>
      <c r="L38" s="5" t="s">
        <v>61</v>
      </c>
      <c r="M38" s="5"/>
      <c r="N38" s="5"/>
      <c r="O38" s="5"/>
      <c r="P38" s="5"/>
      <c r="Q38" s="5"/>
      <c r="R38" s="5"/>
      <c r="S38" s="5"/>
      <c r="T38" s="5"/>
      <c r="U38" s="5"/>
      <c r="V38" s="5"/>
      <c r="W38" s="5"/>
      <c r="X38" s="5"/>
      <c r="Y38" s="5"/>
      <c r="Z38" s="5"/>
      <c r="AA38" s="6"/>
      <c r="AB38" s="5"/>
      <c r="AC38" s="5"/>
      <c r="AD38" s="5"/>
      <c r="AE38" s="5"/>
      <c r="AF38" s="5"/>
      <c r="AG38" s="5"/>
      <c r="AH38" s="5"/>
      <c r="AI38" s="5"/>
      <c r="AJ38" s="5"/>
      <c r="AK38" s="5"/>
      <c r="AL38" s="5"/>
      <c r="AM38" s="5"/>
      <c r="AN38" s="5"/>
    </row>
    <row r="39" spans="1:40" x14ac:dyDescent="0.25">
      <c r="A39" s="18">
        <v>36</v>
      </c>
      <c r="B39" s="9"/>
      <c r="C39" s="9"/>
      <c r="D39" s="5" t="s">
        <v>61</v>
      </c>
      <c r="E39" s="9"/>
      <c r="F39" s="9"/>
      <c r="G39" s="9"/>
      <c r="H39" s="9"/>
      <c r="I39" s="9"/>
      <c r="J39" s="9"/>
      <c r="K39" s="9"/>
      <c r="L39" s="5" t="s">
        <v>61</v>
      </c>
      <c r="M39" s="9"/>
      <c r="N39" s="9"/>
      <c r="O39" s="9"/>
      <c r="P39" s="9"/>
      <c r="Q39" s="9"/>
      <c r="R39" s="9"/>
      <c r="S39" s="9"/>
      <c r="T39" s="9"/>
      <c r="U39" s="9"/>
      <c r="V39" s="9"/>
      <c r="W39" s="9"/>
      <c r="X39" s="9"/>
      <c r="Y39" s="9"/>
      <c r="Z39" s="9"/>
      <c r="AA39" s="10"/>
      <c r="AB39" s="9"/>
      <c r="AC39" s="5" t="s">
        <v>61</v>
      </c>
      <c r="AD39" s="9"/>
      <c r="AE39" s="9"/>
      <c r="AF39" s="9"/>
      <c r="AG39" s="5" t="s">
        <v>61</v>
      </c>
      <c r="AH39" s="9"/>
      <c r="AI39" s="9"/>
      <c r="AJ39" s="9"/>
      <c r="AK39" s="9"/>
      <c r="AL39" s="9"/>
      <c r="AM39" s="9"/>
      <c r="AN39" s="9"/>
    </row>
    <row r="40" spans="1:40" x14ac:dyDescent="0.25">
      <c r="A40" s="18">
        <v>37</v>
      </c>
      <c r="B40" s="9"/>
      <c r="C40" s="9"/>
      <c r="D40" s="9"/>
      <c r="E40" s="9"/>
      <c r="F40" s="9"/>
      <c r="G40" s="9"/>
      <c r="H40" s="9"/>
      <c r="I40" s="9"/>
      <c r="J40" s="9"/>
      <c r="K40" s="9"/>
      <c r="L40" s="5" t="s">
        <v>61</v>
      </c>
      <c r="M40" s="9"/>
      <c r="N40" s="9"/>
      <c r="O40" s="9"/>
      <c r="P40" s="9"/>
      <c r="Q40" s="9"/>
      <c r="R40" s="9"/>
      <c r="S40" s="9"/>
      <c r="T40" s="9"/>
      <c r="U40" s="9"/>
      <c r="V40" s="9"/>
      <c r="W40" s="9"/>
      <c r="X40" s="9"/>
      <c r="Y40" s="9"/>
      <c r="Z40" s="9"/>
      <c r="AA40" s="5" t="s">
        <v>61</v>
      </c>
      <c r="AB40" s="5" t="s">
        <v>61</v>
      </c>
      <c r="AC40" s="9"/>
      <c r="AD40" s="9"/>
      <c r="AE40" s="5" t="s">
        <v>61</v>
      </c>
      <c r="AF40" s="9"/>
      <c r="AG40" s="9"/>
      <c r="AH40" s="9"/>
      <c r="AI40" s="9"/>
      <c r="AJ40" s="9"/>
      <c r="AK40" s="5" t="s">
        <v>61</v>
      </c>
      <c r="AL40" s="9"/>
      <c r="AM40" s="9"/>
      <c r="AN40" s="9"/>
    </row>
    <row r="41" spans="1:40" x14ac:dyDescent="0.25">
      <c r="A41" s="18">
        <v>38</v>
      </c>
      <c r="B41" s="9"/>
      <c r="C41" s="9"/>
      <c r="D41" s="9"/>
      <c r="E41" s="5" t="s">
        <v>61</v>
      </c>
      <c r="F41" s="9"/>
      <c r="G41" s="9"/>
      <c r="H41" s="9"/>
      <c r="I41" s="9"/>
      <c r="J41" s="9"/>
      <c r="K41" s="9"/>
      <c r="L41" s="5" t="s">
        <v>61</v>
      </c>
      <c r="M41" s="9"/>
      <c r="N41" s="9"/>
      <c r="O41" s="9"/>
      <c r="P41" s="9"/>
      <c r="Q41" s="9"/>
      <c r="R41" s="9"/>
      <c r="S41" s="9"/>
      <c r="T41" s="9"/>
      <c r="U41" s="9"/>
      <c r="V41" s="9"/>
      <c r="W41" s="9"/>
      <c r="X41" s="9"/>
      <c r="Y41" s="9"/>
      <c r="Z41" s="9"/>
      <c r="AA41" s="10"/>
      <c r="AB41" s="9"/>
      <c r="AC41" s="9"/>
      <c r="AD41" s="9"/>
      <c r="AE41" s="9"/>
      <c r="AF41" s="9"/>
      <c r="AG41" s="9"/>
      <c r="AH41" s="9"/>
      <c r="AI41" s="9"/>
      <c r="AJ41" s="9"/>
      <c r="AK41" s="9"/>
      <c r="AL41" s="9"/>
      <c r="AM41" s="9"/>
      <c r="AN41" s="9"/>
    </row>
    <row r="42" spans="1:40" x14ac:dyDescent="0.25">
      <c r="A42" s="18">
        <v>39</v>
      </c>
      <c r="B42" s="5"/>
      <c r="C42" s="5"/>
      <c r="D42" s="5"/>
      <c r="E42" s="5"/>
      <c r="F42" s="5"/>
      <c r="G42" s="5"/>
      <c r="H42" s="5"/>
      <c r="I42" s="5"/>
      <c r="J42" s="5"/>
      <c r="K42" s="5"/>
      <c r="L42" s="5"/>
      <c r="M42" s="5"/>
      <c r="N42" s="5"/>
      <c r="O42" s="5" t="s">
        <v>61</v>
      </c>
      <c r="P42" s="5"/>
      <c r="Q42" s="5"/>
      <c r="R42" s="5"/>
      <c r="S42" s="5"/>
      <c r="T42" s="5"/>
      <c r="U42" s="5"/>
      <c r="V42" s="5"/>
      <c r="W42" s="5"/>
      <c r="X42" s="5"/>
      <c r="Y42" s="5"/>
      <c r="Z42" s="5"/>
      <c r="AA42" s="6"/>
      <c r="AB42" s="5"/>
      <c r="AC42" s="5"/>
      <c r="AD42" s="5"/>
      <c r="AE42" s="5"/>
      <c r="AF42" s="5"/>
      <c r="AG42" s="5"/>
      <c r="AH42" s="5"/>
      <c r="AI42" s="5"/>
      <c r="AJ42" s="5"/>
      <c r="AK42" s="5"/>
      <c r="AL42" s="5"/>
      <c r="AM42" s="5"/>
      <c r="AN42" s="5"/>
    </row>
    <row r="43" spans="1:40" x14ac:dyDescent="0.25">
      <c r="A43" s="18">
        <v>40</v>
      </c>
      <c r="B43" s="5"/>
      <c r="C43" s="5"/>
      <c r="D43" s="5"/>
      <c r="E43" s="5"/>
      <c r="F43" s="5"/>
      <c r="G43" s="5"/>
      <c r="H43" s="5"/>
      <c r="I43" s="5"/>
      <c r="J43" s="5"/>
      <c r="K43" s="5"/>
      <c r="L43" s="5"/>
      <c r="M43" s="5"/>
      <c r="N43" s="4" t="s">
        <v>62</v>
      </c>
      <c r="O43" s="5"/>
      <c r="P43" s="5"/>
      <c r="Q43" s="5"/>
      <c r="R43" s="5"/>
      <c r="S43" s="5"/>
      <c r="T43" s="5"/>
      <c r="U43" s="5"/>
      <c r="V43" s="5"/>
      <c r="W43" s="5"/>
      <c r="X43" s="5" t="s">
        <v>61</v>
      </c>
      <c r="Y43" s="5"/>
      <c r="Z43" s="5"/>
      <c r="AA43" s="5" t="s">
        <v>61</v>
      </c>
      <c r="AB43" s="5"/>
      <c r="AC43" s="5"/>
      <c r="AD43" s="5"/>
      <c r="AE43" s="5"/>
      <c r="AF43" s="5"/>
      <c r="AG43" s="5"/>
      <c r="AH43" s="5"/>
      <c r="AI43" s="5"/>
      <c r="AJ43" s="5"/>
      <c r="AK43" s="5"/>
      <c r="AL43" s="5"/>
      <c r="AM43" s="5" t="s">
        <v>61</v>
      </c>
      <c r="AN43" s="5"/>
    </row>
    <row r="44" spans="1:40" x14ac:dyDescent="0.25">
      <c r="A44" s="18">
        <v>41</v>
      </c>
      <c r="B44" s="5"/>
      <c r="C44" s="5"/>
      <c r="D44" s="5"/>
      <c r="E44" s="5"/>
      <c r="F44" s="5"/>
      <c r="G44" s="5"/>
      <c r="H44" s="5"/>
      <c r="I44" s="5"/>
      <c r="J44" s="5"/>
      <c r="K44" s="5"/>
      <c r="L44" s="5"/>
      <c r="M44" s="5"/>
      <c r="N44" s="5"/>
      <c r="O44" s="5"/>
      <c r="P44" s="5"/>
      <c r="Q44" s="5"/>
      <c r="R44" s="5"/>
      <c r="S44" s="5"/>
      <c r="T44" s="5"/>
      <c r="U44" s="5"/>
      <c r="V44" s="5"/>
      <c r="W44" s="5"/>
      <c r="X44" s="5"/>
      <c r="Y44" s="5"/>
      <c r="Z44" s="5"/>
      <c r="AA44" s="6"/>
      <c r="AB44" s="5"/>
      <c r="AC44" s="5"/>
      <c r="AD44" s="5"/>
      <c r="AE44" s="5"/>
      <c r="AF44" s="5"/>
      <c r="AG44" s="5"/>
      <c r="AH44" s="5"/>
      <c r="AI44" s="5"/>
      <c r="AJ44" s="5"/>
      <c r="AK44" s="5"/>
      <c r="AL44" s="5"/>
      <c r="AM44" s="5"/>
      <c r="AN44" s="5"/>
    </row>
    <row r="45" spans="1:40" x14ac:dyDescent="0.25">
      <c r="A45" s="18">
        <v>42</v>
      </c>
      <c r="B45" s="5"/>
      <c r="C45" s="5"/>
      <c r="D45" s="5"/>
      <c r="E45" s="5"/>
      <c r="F45" s="5"/>
      <c r="G45" s="5"/>
      <c r="H45" s="5"/>
      <c r="I45" s="5"/>
      <c r="J45" s="5"/>
      <c r="K45" s="5"/>
      <c r="L45" s="5"/>
      <c r="M45" s="5"/>
      <c r="N45" s="5"/>
      <c r="O45" s="5"/>
      <c r="P45" s="5"/>
      <c r="Q45" s="5"/>
      <c r="R45" s="5"/>
      <c r="S45" s="5"/>
      <c r="T45" s="5" t="s">
        <v>61</v>
      </c>
      <c r="U45" s="5"/>
      <c r="V45" s="5"/>
      <c r="W45" s="5"/>
      <c r="X45" s="5"/>
      <c r="Y45" s="5"/>
      <c r="Z45" s="5"/>
      <c r="AA45" s="6"/>
      <c r="AB45" s="5"/>
      <c r="AC45" s="5"/>
      <c r="AD45" s="5"/>
      <c r="AE45" s="5"/>
      <c r="AF45" s="5"/>
      <c r="AG45" s="5"/>
      <c r="AH45" s="5"/>
      <c r="AI45" s="5"/>
      <c r="AJ45" s="5"/>
      <c r="AK45" s="5"/>
      <c r="AL45" s="5"/>
      <c r="AM45" s="5"/>
      <c r="AN45" s="5"/>
    </row>
    <row r="46" spans="1:40" x14ac:dyDescent="0.25">
      <c r="A46" s="18">
        <v>43</v>
      </c>
      <c r="B46" s="5"/>
      <c r="C46" s="5"/>
      <c r="D46" s="5"/>
      <c r="E46" s="5"/>
      <c r="F46" s="5"/>
      <c r="G46" s="5"/>
      <c r="H46" s="5"/>
      <c r="I46" s="5"/>
      <c r="J46" s="5"/>
      <c r="K46" s="5"/>
      <c r="L46" s="5"/>
      <c r="M46" s="5"/>
      <c r="N46" s="5"/>
      <c r="O46" s="5"/>
      <c r="P46" s="5"/>
      <c r="Q46" s="5"/>
      <c r="R46" s="5"/>
      <c r="S46" s="5"/>
      <c r="T46" s="5" t="s">
        <v>61</v>
      </c>
      <c r="U46" s="5"/>
      <c r="V46" s="5"/>
      <c r="W46" s="5"/>
      <c r="X46" s="5"/>
      <c r="Y46" s="5"/>
      <c r="Z46" s="5"/>
      <c r="AA46" s="6"/>
      <c r="AB46" s="5"/>
      <c r="AC46" s="5"/>
      <c r="AD46" s="5"/>
      <c r="AE46" s="5"/>
      <c r="AF46" s="5"/>
      <c r="AG46" s="5"/>
      <c r="AH46" s="5"/>
      <c r="AI46" s="5"/>
      <c r="AJ46" s="5"/>
      <c r="AK46" s="5"/>
      <c r="AL46" s="5"/>
      <c r="AM46" s="5"/>
      <c r="AN46" s="5"/>
    </row>
    <row r="47" spans="1:40" x14ac:dyDescent="0.25">
      <c r="A47" s="18">
        <v>44</v>
      </c>
      <c r="B47" s="5"/>
      <c r="C47" s="5"/>
      <c r="D47" s="5"/>
      <c r="E47" s="5"/>
      <c r="F47" s="5"/>
      <c r="G47" s="5"/>
      <c r="H47" s="5"/>
      <c r="I47" s="5"/>
      <c r="J47" s="5"/>
      <c r="K47" s="5"/>
      <c r="L47" s="5"/>
      <c r="M47" s="5"/>
      <c r="N47" s="5"/>
      <c r="O47" s="5"/>
      <c r="P47" s="5"/>
      <c r="Q47" s="5"/>
      <c r="R47" s="5"/>
      <c r="S47" s="5"/>
      <c r="T47" s="5" t="s">
        <v>61</v>
      </c>
      <c r="U47" s="5"/>
      <c r="V47" s="5"/>
      <c r="W47" s="5"/>
      <c r="X47" s="5"/>
      <c r="Y47" s="5"/>
      <c r="Z47" s="5"/>
      <c r="AA47" s="6"/>
      <c r="AB47" s="5"/>
      <c r="AC47" s="5"/>
      <c r="AD47" s="5"/>
      <c r="AE47" s="5"/>
      <c r="AF47" s="5"/>
      <c r="AG47" s="5"/>
      <c r="AH47" s="5"/>
      <c r="AI47" s="5"/>
      <c r="AJ47" s="5"/>
      <c r="AK47" s="5"/>
      <c r="AL47" s="5"/>
      <c r="AM47" s="5"/>
      <c r="AN47" s="5"/>
    </row>
    <row r="48" spans="1:40" x14ac:dyDescent="0.25">
      <c r="A48" s="18">
        <v>45</v>
      </c>
      <c r="B48" s="5"/>
      <c r="C48" s="5"/>
      <c r="D48" s="5"/>
      <c r="E48" s="5"/>
      <c r="F48" s="5"/>
      <c r="G48" s="5"/>
      <c r="H48" s="5"/>
      <c r="I48" s="5"/>
      <c r="J48" s="5"/>
      <c r="K48" s="5"/>
      <c r="L48" s="5"/>
      <c r="M48" s="5"/>
      <c r="N48" s="5"/>
      <c r="O48" s="5"/>
      <c r="P48" s="5"/>
      <c r="Q48" s="5"/>
      <c r="R48" s="5"/>
      <c r="S48" s="5"/>
      <c r="T48" s="5" t="s">
        <v>61</v>
      </c>
      <c r="U48" s="5"/>
      <c r="V48" s="5"/>
      <c r="W48" s="5"/>
      <c r="X48" s="5"/>
      <c r="Y48" s="5"/>
      <c r="Z48" s="5"/>
      <c r="AA48" s="6"/>
      <c r="AB48" s="5"/>
      <c r="AC48" s="5"/>
      <c r="AD48" s="5"/>
      <c r="AE48" s="5"/>
      <c r="AF48" s="5"/>
      <c r="AG48" s="5"/>
      <c r="AH48" s="5"/>
      <c r="AI48" s="5"/>
      <c r="AJ48" s="5"/>
      <c r="AK48" s="5"/>
      <c r="AL48" s="5"/>
      <c r="AM48" s="5"/>
      <c r="AN48" s="5"/>
    </row>
    <row r="49" spans="1:40" x14ac:dyDescent="0.25">
      <c r="A49" s="18">
        <v>46</v>
      </c>
      <c r="B49" s="5"/>
      <c r="C49" s="5"/>
      <c r="D49" s="5"/>
      <c r="E49" s="5"/>
      <c r="F49" s="5"/>
      <c r="G49" s="5"/>
      <c r="H49" s="5"/>
      <c r="I49" s="5"/>
      <c r="J49" s="5"/>
      <c r="K49" s="5"/>
      <c r="L49" s="5"/>
      <c r="M49" s="5"/>
      <c r="N49" s="5"/>
      <c r="O49" s="5"/>
      <c r="P49" s="5"/>
      <c r="Q49" s="5"/>
      <c r="R49" s="5"/>
      <c r="S49" s="5"/>
      <c r="T49" s="5" t="s">
        <v>61</v>
      </c>
      <c r="U49" s="5"/>
      <c r="V49" s="5"/>
      <c r="W49" s="5"/>
      <c r="X49" s="5"/>
      <c r="Y49" s="5"/>
      <c r="Z49" s="5"/>
      <c r="AA49" s="6"/>
      <c r="AB49" s="5"/>
      <c r="AC49" s="5"/>
      <c r="AD49" s="5"/>
      <c r="AE49" s="5"/>
      <c r="AF49" s="5"/>
      <c r="AG49" s="5"/>
      <c r="AH49" s="5"/>
      <c r="AI49" s="5"/>
      <c r="AJ49" s="5"/>
      <c r="AK49" s="5"/>
      <c r="AL49" s="5"/>
      <c r="AM49" s="5"/>
      <c r="AN49" s="5"/>
    </row>
    <row r="50" spans="1:40" x14ac:dyDescent="0.25">
      <c r="A50" s="18">
        <v>47</v>
      </c>
      <c r="B50" s="5"/>
      <c r="C50" s="5"/>
      <c r="D50" s="5"/>
      <c r="E50" s="5"/>
      <c r="F50" s="5"/>
      <c r="G50" s="5"/>
      <c r="H50" s="5"/>
      <c r="I50" s="5"/>
      <c r="J50" s="5"/>
      <c r="K50" s="5"/>
      <c r="L50" s="5"/>
      <c r="M50" s="5"/>
      <c r="N50" s="5"/>
      <c r="O50" s="5"/>
      <c r="P50" s="5"/>
      <c r="Q50" s="5"/>
      <c r="R50" s="5"/>
      <c r="S50" s="5"/>
      <c r="T50" s="5" t="s">
        <v>61</v>
      </c>
      <c r="U50" s="5"/>
      <c r="V50" s="5"/>
      <c r="W50" s="5"/>
      <c r="X50" s="5"/>
      <c r="Y50" s="5"/>
      <c r="Z50" s="5"/>
      <c r="AA50" s="6"/>
      <c r="AB50" s="5"/>
      <c r="AC50" s="5"/>
      <c r="AD50" s="5"/>
      <c r="AE50" s="5"/>
      <c r="AF50" s="5"/>
      <c r="AG50" s="5"/>
      <c r="AH50" s="5"/>
      <c r="AI50" s="5"/>
      <c r="AJ50" s="5"/>
      <c r="AK50" s="5"/>
      <c r="AL50" s="5"/>
      <c r="AM50" s="5"/>
      <c r="AN50" s="5"/>
    </row>
    <row r="51" spans="1:40" x14ac:dyDescent="0.25">
      <c r="A51" s="18">
        <v>48</v>
      </c>
      <c r="B51" s="5"/>
      <c r="C51" s="5"/>
      <c r="D51" s="5"/>
      <c r="E51" s="5"/>
      <c r="F51" s="5"/>
      <c r="G51" s="5"/>
      <c r="H51" s="5"/>
      <c r="I51" s="5"/>
      <c r="J51" s="5"/>
      <c r="K51" s="5"/>
      <c r="L51" s="5"/>
      <c r="M51" s="5"/>
      <c r="N51" s="5"/>
      <c r="O51" s="5"/>
      <c r="P51" s="5"/>
      <c r="Q51" s="5"/>
      <c r="R51" s="5"/>
      <c r="S51" s="5"/>
      <c r="T51" s="5" t="s">
        <v>61</v>
      </c>
      <c r="U51" s="5"/>
      <c r="V51" s="5"/>
      <c r="W51" s="5"/>
      <c r="X51" s="5"/>
      <c r="Y51" s="5"/>
      <c r="Z51" s="5"/>
      <c r="AA51" s="6"/>
      <c r="AB51" s="5"/>
      <c r="AC51" s="5"/>
      <c r="AD51" s="5"/>
      <c r="AE51" s="5"/>
      <c r="AF51" s="5"/>
      <c r="AG51" s="5"/>
      <c r="AH51" s="5"/>
      <c r="AI51" s="5"/>
      <c r="AJ51" s="5"/>
      <c r="AK51" s="5"/>
      <c r="AL51" s="5"/>
      <c r="AM51" s="5"/>
      <c r="AN51" s="5"/>
    </row>
    <row r="52" spans="1:40" x14ac:dyDescent="0.25">
      <c r="A52" s="18">
        <v>49</v>
      </c>
      <c r="B52" s="5"/>
      <c r="C52" s="5"/>
      <c r="D52" s="5"/>
      <c r="E52" s="5"/>
      <c r="F52" s="5"/>
      <c r="G52" s="5"/>
      <c r="H52" s="5"/>
      <c r="I52" s="5"/>
      <c r="J52" s="5"/>
      <c r="K52" s="5"/>
      <c r="L52" s="5"/>
      <c r="M52" s="5"/>
      <c r="N52" s="5"/>
      <c r="O52" s="5"/>
      <c r="P52" s="5"/>
      <c r="Q52" s="5"/>
      <c r="R52" s="5"/>
      <c r="S52" s="5"/>
      <c r="T52" s="5" t="s">
        <v>61</v>
      </c>
      <c r="U52" s="5"/>
      <c r="V52" s="5"/>
      <c r="W52" s="5"/>
      <c r="X52" s="5"/>
      <c r="Y52" s="5"/>
      <c r="Z52" s="5"/>
      <c r="AA52" s="6"/>
      <c r="AB52" s="5"/>
      <c r="AC52" s="5"/>
      <c r="AD52" s="5"/>
      <c r="AE52" s="5"/>
      <c r="AF52" s="5"/>
      <c r="AG52" s="5"/>
      <c r="AH52" s="5"/>
      <c r="AI52" s="5"/>
      <c r="AJ52" s="5"/>
      <c r="AK52" s="5"/>
      <c r="AL52" s="5"/>
      <c r="AM52" s="5"/>
      <c r="AN52" s="5"/>
    </row>
    <row r="53" spans="1:40" x14ac:dyDescent="0.25">
      <c r="A53" s="18">
        <v>50</v>
      </c>
      <c r="B53" s="5"/>
      <c r="C53" s="5"/>
      <c r="D53" s="5"/>
      <c r="E53" s="5"/>
      <c r="F53" s="5"/>
      <c r="G53" s="5"/>
      <c r="H53" s="5"/>
      <c r="I53" s="5"/>
      <c r="J53" s="5"/>
      <c r="K53" s="5"/>
      <c r="L53" s="5"/>
      <c r="M53" s="5"/>
      <c r="N53" s="5"/>
      <c r="O53" s="5"/>
      <c r="P53" s="5"/>
      <c r="Q53" s="5"/>
      <c r="R53" s="5"/>
      <c r="S53" s="5"/>
      <c r="T53" s="5" t="s">
        <v>61</v>
      </c>
      <c r="U53" s="5"/>
      <c r="V53" s="5"/>
      <c r="W53" s="5"/>
      <c r="X53" s="5"/>
      <c r="Y53" s="5"/>
      <c r="Z53" s="4" t="s">
        <v>62</v>
      </c>
      <c r="AA53" s="6"/>
      <c r="AB53" s="5"/>
      <c r="AC53" s="5"/>
      <c r="AD53" s="5"/>
      <c r="AE53" s="5"/>
      <c r="AF53" s="5"/>
      <c r="AG53" s="5"/>
      <c r="AH53" s="5"/>
      <c r="AI53" s="5"/>
      <c r="AJ53" s="5"/>
      <c r="AK53" s="5"/>
      <c r="AL53" s="5"/>
      <c r="AM53" s="5"/>
      <c r="AN53" s="5"/>
    </row>
    <row r="54" spans="1:40" x14ac:dyDescent="0.25">
      <c r="A54" s="18">
        <v>51</v>
      </c>
      <c r="B54" s="5"/>
      <c r="C54" s="5"/>
      <c r="D54" s="5"/>
      <c r="E54" s="5"/>
      <c r="F54" s="5"/>
      <c r="G54" s="5" t="s">
        <v>61</v>
      </c>
      <c r="H54" s="5" t="s">
        <v>61</v>
      </c>
      <c r="I54" s="5"/>
      <c r="J54" s="5"/>
      <c r="K54" s="5"/>
      <c r="L54" s="5" t="s">
        <v>61</v>
      </c>
      <c r="M54" s="5"/>
      <c r="N54" s="5"/>
      <c r="O54" s="5"/>
      <c r="P54" s="5" t="s">
        <v>61</v>
      </c>
      <c r="Q54" s="5"/>
      <c r="R54" s="5"/>
      <c r="S54" s="5"/>
      <c r="T54" s="5"/>
      <c r="U54" s="5"/>
      <c r="V54" s="5"/>
      <c r="W54" s="5"/>
      <c r="X54" s="5"/>
      <c r="Y54" s="5"/>
      <c r="Z54" s="5"/>
      <c r="AA54" s="5" t="s">
        <v>61</v>
      </c>
      <c r="AB54" s="5"/>
      <c r="AC54" s="5"/>
      <c r="AD54" s="4" t="s">
        <v>62</v>
      </c>
      <c r="AE54" s="5" t="s">
        <v>61</v>
      </c>
      <c r="AF54" s="5"/>
      <c r="AG54" s="5"/>
      <c r="AH54" s="5"/>
      <c r="AI54" s="5"/>
      <c r="AJ54" s="5"/>
      <c r="AK54" s="5" t="s">
        <v>61</v>
      </c>
      <c r="AL54" s="5"/>
      <c r="AM54" s="5"/>
      <c r="AN54" s="5"/>
    </row>
    <row r="55" spans="1:40" x14ac:dyDescent="0.25">
      <c r="A55" s="18">
        <v>52</v>
      </c>
      <c r="B55" s="5"/>
      <c r="C55" s="5"/>
      <c r="D55" s="5"/>
      <c r="E55" s="5" t="s">
        <v>61</v>
      </c>
      <c r="F55" s="5"/>
      <c r="G55" s="5"/>
      <c r="H55" s="5"/>
      <c r="I55" s="5"/>
      <c r="J55" s="5"/>
      <c r="K55" s="5"/>
      <c r="L55" s="5" t="s">
        <v>61</v>
      </c>
      <c r="M55" s="5"/>
      <c r="N55" s="5"/>
      <c r="O55" s="5"/>
      <c r="P55" s="5"/>
      <c r="Q55" s="5"/>
      <c r="R55" s="5"/>
      <c r="S55" s="5"/>
      <c r="T55" s="5"/>
      <c r="U55" s="5"/>
      <c r="V55" s="5" t="s">
        <v>61</v>
      </c>
      <c r="W55" s="5"/>
      <c r="X55" s="5"/>
      <c r="Y55" s="5"/>
      <c r="Z55" s="5"/>
      <c r="AA55" s="6"/>
      <c r="AB55" s="5"/>
      <c r="AC55" s="5"/>
      <c r="AD55" s="5"/>
      <c r="AE55" s="5"/>
      <c r="AF55" s="5"/>
      <c r="AG55" s="5"/>
      <c r="AH55" s="5"/>
      <c r="AI55" s="5"/>
      <c r="AJ55" s="5"/>
      <c r="AK55" s="5"/>
      <c r="AL55" s="5"/>
      <c r="AM55" s="5"/>
      <c r="AN55" s="5"/>
    </row>
    <row r="56" spans="1:40" x14ac:dyDescent="0.25">
      <c r="A56" s="18">
        <v>53</v>
      </c>
      <c r="B56" s="5" t="s">
        <v>61</v>
      </c>
      <c r="C56" s="5"/>
      <c r="D56" s="5" t="s">
        <v>61</v>
      </c>
      <c r="E56" s="5"/>
      <c r="F56" s="5"/>
      <c r="G56" s="5" t="s">
        <v>61</v>
      </c>
      <c r="H56" s="5"/>
      <c r="I56" s="5"/>
      <c r="J56" s="5"/>
      <c r="K56" s="5" t="s">
        <v>61</v>
      </c>
      <c r="L56" s="5" t="s">
        <v>61</v>
      </c>
      <c r="M56" s="5"/>
      <c r="N56" s="5"/>
      <c r="O56" s="5"/>
      <c r="P56" s="5" t="s">
        <v>61</v>
      </c>
      <c r="Q56" s="5"/>
      <c r="R56" s="5"/>
      <c r="S56" s="5" t="s">
        <v>61</v>
      </c>
      <c r="T56" s="5"/>
      <c r="U56" s="5"/>
      <c r="V56" s="5"/>
      <c r="W56" s="5"/>
      <c r="X56" s="5"/>
      <c r="Y56" s="5"/>
      <c r="Z56" s="5"/>
      <c r="AA56" s="5" t="s">
        <v>61</v>
      </c>
      <c r="AB56" s="5"/>
      <c r="AC56" s="5" t="s">
        <v>61</v>
      </c>
      <c r="AD56" s="5"/>
      <c r="AE56" s="5"/>
      <c r="AF56" s="5"/>
      <c r="AG56" s="5"/>
      <c r="AH56" s="5"/>
      <c r="AI56" s="5"/>
      <c r="AJ56" s="5"/>
      <c r="AK56" s="5"/>
      <c r="AL56" s="5"/>
      <c r="AM56" s="5"/>
      <c r="AN56" s="5"/>
    </row>
    <row r="57" spans="1:40" x14ac:dyDescent="0.25">
      <c r="A57" s="18">
        <v>54</v>
      </c>
      <c r="B57" s="5" t="s">
        <v>61</v>
      </c>
      <c r="C57" s="5"/>
      <c r="D57" s="5"/>
      <c r="E57" s="5" t="s">
        <v>61</v>
      </c>
      <c r="F57" s="5"/>
      <c r="G57" s="5"/>
      <c r="H57" s="5"/>
      <c r="I57" s="5"/>
      <c r="J57" s="5"/>
      <c r="K57" s="5"/>
      <c r="L57" s="5" t="s">
        <v>61</v>
      </c>
      <c r="M57" s="5"/>
      <c r="N57" s="5"/>
      <c r="O57" s="5"/>
      <c r="P57" s="5"/>
      <c r="Q57" s="5"/>
      <c r="R57" s="5"/>
      <c r="S57" s="5"/>
      <c r="T57" s="5"/>
      <c r="U57" s="5"/>
      <c r="V57" s="5" t="s">
        <v>61</v>
      </c>
      <c r="W57" s="5"/>
      <c r="X57" s="5"/>
      <c r="Y57" s="5"/>
      <c r="Z57" s="5"/>
      <c r="AA57" s="5" t="s">
        <v>61</v>
      </c>
      <c r="AB57" s="5"/>
      <c r="AC57" s="5"/>
      <c r="AD57" s="5"/>
      <c r="AE57" s="5"/>
      <c r="AF57" s="5"/>
      <c r="AG57" s="5"/>
      <c r="AH57" s="5"/>
      <c r="AI57" s="5"/>
      <c r="AJ57" s="5"/>
      <c r="AK57" s="5" t="s">
        <v>61</v>
      </c>
      <c r="AL57" s="5"/>
      <c r="AM57" s="5"/>
      <c r="AN57" s="5"/>
    </row>
    <row r="58" spans="1:40" x14ac:dyDescent="0.25">
      <c r="A58" s="18">
        <v>55</v>
      </c>
      <c r="B58" s="5"/>
      <c r="C58" s="5"/>
      <c r="D58" s="5"/>
      <c r="E58" s="5" t="s">
        <v>61</v>
      </c>
      <c r="F58" s="5"/>
      <c r="G58" s="5"/>
      <c r="H58" s="5" t="s">
        <v>61</v>
      </c>
      <c r="I58" s="5"/>
      <c r="J58" s="5"/>
      <c r="K58" s="5"/>
      <c r="L58" s="5" t="s">
        <v>61</v>
      </c>
      <c r="M58" s="5"/>
      <c r="N58" s="5"/>
      <c r="O58" s="5"/>
      <c r="P58" s="5"/>
      <c r="Q58" s="5"/>
      <c r="R58" s="5"/>
      <c r="S58" s="5"/>
      <c r="T58" s="5"/>
      <c r="U58" s="5"/>
      <c r="V58" s="5" t="s">
        <v>61</v>
      </c>
      <c r="W58" s="5"/>
      <c r="X58" s="5"/>
      <c r="Y58" s="5"/>
      <c r="Z58" s="5"/>
      <c r="AA58" s="5" t="s">
        <v>61</v>
      </c>
      <c r="AB58" s="5"/>
      <c r="AC58" s="5"/>
      <c r="AD58" s="5"/>
      <c r="AE58" s="5"/>
      <c r="AF58" s="5"/>
      <c r="AG58" s="5"/>
      <c r="AH58" s="5"/>
      <c r="AI58" s="5"/>
      <c r="AJ58" s="5"/>
      <c r="AK58" s="5"/>
      <c r="AL58" s="5"/>
      <c r="AM58" s="5"/>
      <c r="AN58" s="5"/>
    </row>
    <row r="59" spans="1:40" x14ac:dyDescent="0.25">
      <c r="A59" s="18">
        <v>56</v>
      </c>
      <c r="B59" s="5"/>
      <c r="C59" s="5"/>
      <c r="D59" s="5"/>
      <c r="E59" s="5" t="s">
        <v>61</v>
      </c>
      <c r="F59" s="5"/>
      <c r="G59" s="5"/>
      <c r="H59" s="5"/>
      <c r="I59" s="5"/>
      <c r="J59" s="5"/>
      <c r="K59" s="5" t="s">
        <v>61</v>
      </c>
      <c r="L59" s="5"/>
      <c r="M59" s="5"/>
      <c r="N59" s="5"/>
      <c r="O59" s="5"/>
      <c r="P59" s="5" t="s">
        <v>61</v>
      </c>
      <c r="Q59" s="5"/>
      <c r="R59" s="5"/>
      <c r="S59" s="5"/>
      <c r="T59" s="5"/>
      <c r="U59" s="5"/>
      <c r="V59" s="5" t="s">
        <v>61</v>
      </c>
      <c r="W59" s="5"/>
      <c r="X59" s="5"/>
      <c r="Y59" s="5"/>
      <c r="Z59" s="5"/>
      <c r="AA59" s="6"/>
      <c r="AB59" s="5"/>
      <c r="AC59" s="5" t="s">
        <v>61</v>
      </c>
      <c r="AD59" s="5"/>
      <c r="AE59" s="5"/>
      <c r="AF59" s="5"/>
      <c r="AG59" s="5"/>
      <c r="AH59" s="5"/>
      <c r="AI59" s="5"/>
      <c r="AJ59" s="5"/>
      <c r="AK59" s="5" t="s">
        <v>61</v>
      </c>
      <c r="AL59" s="5"/>
      <c r="AM59" s="5"/>
      <c r="AN59" s="5" t="s">
        <v>61</v>
      </c>
    </row>
    <row r="60" spans="1:40" x14ac:dyDescent="0.25">
      <c r="A60" s="18">
        <v>57</v>
      </c>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2"/>
      <c r="AB60" s="11"/>
      <c r="AC60" s="11"/>
      <c r="AD60" s="11"/>
      <c r="AE60" s="11"/>
      <c r="AF60" s="11"/>
      <c r="AG60" s="11"/>
      <c r="AH60" s="11"/>
      <c r="AI60" s="5" t="s">
        <v>61</v>
      </c>
      <c r="AJ60" s="11"/>
      <c r="AK60" s="11"/>
      <c r="AL60" s="11"/>
      <c r="AM60" s="11"/>
      <c r="AN60" s="11"/>
    </row>
    <row r="61" spans="1:40" x14ac:dyDescent="0.25">
      <c r="A61" s="18">
        <v>58</v>
      </c>
      <c r="B61" s="11"/>
      <c r="C61" s="11"/>
      <c r="D61" s="11"/>
      <c r="E61" s="11"/>
      <c r="F61" s="11"/>
      <c r="G61" s="11"/>
      <c r="H61" s="11"/>
      <c r="I61" s="11"/>
      <c r="J61" s="5" t="s">
        <v>61</v>
      </c>
      <c r="K61" s="11"/>
      <c r="L61" s="11"/>
      <c r="M61" s="11"/>
      <c r="N61" s="11"/>
      <c r="O61" s="11"/>
      <c r="P61" s="11"/>
      <c r="Q61" s="5" t="s">
        <v>61</v>
      </c>
      <c r="R61" s="11"/>
      <c r="S61" s="11"/>
      <c r="T61" s="11"/>
      <c r="U61" s="11"/>
      <c r="V61" s="11"/>
      <c r="W61" s="11"/>
      <c r="X61" s="11"/>
      <c r="Y61" s="11"/>
      <c r="Z61" s="11"/>
      <c r="AA61" s="12"/>
      <c r="AB61" s="11"/>
      <c r="AC61" s="11"/>
      <c r="AD61" s="11"/>
      <c r="AE61" s="11"/>
      <c r="AF61" s="11"/>
      <c r="AG61" s="11"/>
      <c r="AH61" s="11"/>
      <c r="AI61" s="11"/>
      <c r="AJ61" s="11"/>
      <c r="AK61" s="11"/>
      <c r="AL61" s="11"/>
      <c r="AM61" s="11"/>
      <c r="AN61" s="11"/>
    </row>
    <row r="62" spans="1:40" x14ac:dyDescent="0.25">
      <c r="A62" s="18">
        <v>59</v>
      </c>
      <c r="B62" s="11"/>
      <c r="C62" s="11"/>
      <c r="D62" s="11"/>
      <c r="E62" s="11"/>
      <c r="F62" s="11"/>
      <c r="G62" s="11"/>
      <c r="H62" s="11"/>
      <c r="I62" s="11"/>
      <c r="J62" s="5" t="s">
        <v>61</v>
      </c>
      <c r="K62" s="11"/>
      <c r="L62" s="11"/>
      <c r="M62" s="11"/>
      <c r="N62" s="11"/>
      <c r="O62" s="11"/>
      <c r="P62" s="11"/>
      <c r="Q62" s="5" t="s">
        <v>61</v>
      </c>
      <c r="R62" s="11"/>
      <c r="S62" s="11"/>
      <c r="T62" s="11"/>
      <c r="U62" s="11"/>
      <c r="V62" s="11"/>
      <c r="W62" s="11"/>
      <c r="X62" s="11"/>
      <c r="Y62" s="11"/>
      <c r="Z62" s="11"/>
      <c r="AA62" s="12"/>
      <c r="AB62" s="11"/>
      <c r="AC62" s="11"/>
      <c r="AD62" s="11"/>
      <c r="AE62" s="11"/>
      <c r="AF62" s="11"/>
      <c r="AG62" s="11"/>
      <c r="AH62" s="11"/>
      <c r="AI62" s="11"/>
      <c r="AJ62" s="11"/>
      <c r="AK62" s="11"/>
      <c r="AL62" s="11"/>
      <c r="AM62" s="11"/>
      <c r="AN62" s="11"/>
    </row>
    <row r="63" spans="1:40" x14ac:dyDescent="0.25">
      <c r="A63" s="18">
        <v>60</v>
      </c>
      <c r="B63" s="11"/>
      <c r="C63" s="11"/>
      <c r="D63" s="11"/>
      <c r="E63" s="11"/>
      <c r="F63" s="11"/>
      <c r="G63" s="11"/>
      <c r="H63" s="11"/>
      <c r="I63" s="11"/>
      <c r="J63" s="5" t="s">
        <v>61</v>
      </c>
      <c r="K63" s="11"/>
      <c r="L63" s="11"/>
      <c r="M63" s="11"/>
      <c r="N63" s="11"/>
      <c r="O63" s="11"/>
      <c r="P63" s="11"/>
      <c r="Q63" s="5" t="s">
        <v>61</v>
      </c>
      <c r="R63" s="11"/>
      <c r="S63" s="11"/>
      <c r="T63" s="11"/>
      <c r="U63" s="11"/>
      <c r="V63" s="11"/>
      <c r="W63" s="11"/>
      <c r="X63" s="11"/>
      <c r="Y63" s="11"/>
      <c r="Z63" s="11"/>
      <c r="AA63" s="12"/>
      <c r="AB63" s="11"/>
      <c r="AC63" s="11"/>
      <c r="AD63" s="11"/>
      <c r="AE63" s="11"/>
      <c r="AF63" s="11"/>
      <c r="AG63" s="11"/>
      <c r="AH63" s="11"/>
      <c r="AI63" s="11"/>
      <c r="AJ63" s="11"/>
      <c r="AK63" s="11"/>
      <c r="AL63" s="11"/>
      <c r="AM63" s="11"/>
      <c r="AN63" s="11"/>
    </row>
    <row r="64" spans="1:40" x14ac:dyDescent="0.25">
      <c r="A64" s="18">
        <v>61</v>
      </c>
      <c r="B64" s="11"/>
      <c r="C64" s="11"/>
      <c r="D64" s="11"/>
      <c r="E64" s="11"/>
      <c r="F64" s="11"/>
      <c r="G64" s="11"/>
      <c r="H64" s="11"/>
      <c r="I64" s="11"/>
      <c r="J64" s="5" t="s">
        <v>61</v>
      </c>
      <c r="K64" s="11"/>
      <c r="L64" s="11"/>
      <c r="M64" s="11"/>
      <c r="N64" s="11"/>
      <c r="O64" s="11"/>
      <c r="P64" s="11"/>
      <c r="Q64" s="5" t="s">
        <v>61</v>
      </c>
      <c r="R64" s="11"/>
      <c r="S64" s="11"/>
      <c r="T64" s="11"/>
      <c r="U64" s="11"/>
      <c r="V64" s="11"/>
      <c r="W64" s="11"/>
      <c r="X64" s="11"/>
      <c r="Y64" s="11"/>
      <c r="Z64" s="11"/>
      <c r="AA64" s="12"/>
      <c r="AB64" s="11"/>
      <c r="AC64" s="11"/>
      <c r="AD64" s="11"/>
      <c r="AE64" s="11"/>
      <c r="AF64" s="11"/>
      <c r="AG64" s="11"/>
      <c r="AH64" s="11"/>
      <c r="AI64" s="11"/>
      <c r="AJ64" s="11"/>
      <c r="AK64" s="11"/>
      <c r="AL64" s="11"/>
      <c r="AM64" s="11"/>
      <c r="AN64" s="11"/>
    </row>
    <row r="65" spans="1:40" x14ac:dyDescent="0.25">
      <c r="A65" s="18">
        <v>62</v>
      </c>
      <c r="B65" s="11"/>
      <c r="C65" s="11"/>
      <c r="D65" s="11"/>
      <c r="E65" s="11"/>
      <c r="F65" s="11"/>
      <c r="G65" s="11"/>
      <c r="H65" s="11"/>
      <c r="I65" s="11"/>
      <c r="J65" s="11"/>
      <c r="K65" s="11"/>
      <c r="L65" s="5" t="s">
        <v>61</v>
      </c>
      <c r="M65" s="11"/>
      <c r="N65" s="11"/>
      <c r="O65" s="11"/>
      <c r="P65" s="11"/>
      <c r="Q65" s="11"/>
      <c r="R65" s="11"/>
      <c r="S65" s="11"/>
      <c r="T65" s="11"/>
      <c r="U65" s="11"/>
      <c r="V65" s="11"/>
      <c r="W65" s="11"/>
      <c r="X65" s="11"/>
      <c r="Y65" s="11"/>
      <c r="Z65" s="11"/>
      <c r="AA65" s="12"/>
      <c r="AB65" s="11"/>
      <c r="AC65" s="5" t="s">
        <v>61</v>
      </c>
      <c r="AD65" s="11"/>
      <c r="AE65" s="11"/>
      <c r="AF65" s="11"/>
      <c r="AG65" s="11"/>
      <c r="AH65" s="11"/>
      <c r="AI65" s="11"/>
      <c r="AJ65" s="11"/>
      <c r="AK65" s="11"/>
      <c r="AL65" s="11"/>
      <c r="AM65" s="11"/>
      <c r="AN65" s="11"/>
    </row>
    <row r="66" spans="1:40" x14ac:dyDescent="0.25">
      <c r="A66" s="18">
        <v>63</v>
      </c>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2"/>
      <c r="AB66" s="11"/>
      <c r="AC66" s="11"/>
      <c r="AD66" s="11"/>
      <c r="AE66" s="11"/>
      <c r="AF66" s="5" t="s">
        <v>61</v>
      </c>
      <c r="AG66" s="11"/>
      <c r="AH66" s="11"/>
      <c r="AI66" s="11"/>
      <c r="AJ66" s="11"/>
      <c r="AK66" s="11"/>
      <c r="AL66" s="11"/>
      <c r="AM66" s="11"/>
      <c r="AN66" s="11"/>
    </row>
    <row r="67" spans="1:40" x14ac:dyDescent="0.25">
      <c r="A67" s="18">
        <v>64</v>
      </c>
      <c r="B67" s="11"/>
      <c r="C67" s="11"/>
      <c r="D67" s="11"/>
      <c r="E67" s="11"/>
      <c r="F67" s="11"/>
      <c r="G67" s="11"/>
      <c r="H67" s="11"/>
      <c r="I67" s="11"/>
      <c r="J67" s="11"/>
      <c r="K67" s="11"/>
      <c r="L67" s="11"/>
      <c r="M67" s="11"/>
      <c r="N67" s="11"/>
      <c r="O67" s="11"/>
      <c r="P67" s="11"/>
      <c r="Q67" s="11"/>
      <c r="R67" s="11"/>
      <c r="S67" s="11"/>
      <c r="T67" s="11"/>
      <c r="U67" s="11"/>
      <c r="V67" s="11"/>
      <c r="W67" s="11"/>
      <c r="X67" s="5" t="s">
        <v>61</v>
      </c>
      <c r="Y67" s="11"/>
      <c r="Z67" s="11"/>
      <c r="AA67" s="12"/>
      <c r="AB67" s="11"/>
      <c r="AC67" s="11"/>
      <c r="AD67" s="11"/>
      <c r="AE67" s="11"/>
      <c r="AF67" s="11"/>
      <c r="AG67" s="11"/>
      <c r="AH67" s="11"/>
      <c r="AI67" s="5" t="s">
        <v>61</v>
      </c>
      <c r="AJ67" s="11"/>
      <c r="AK67" s="11"/>
      <c r="AL67" s="11"/>
      <c r="AM67" s="11"/>
      <c r="AN67" s="11"/>
    </row>
    <row r="68" spans="1:40" x14ac:dyDescent="0.25">
      <c r="A68" s="18">
        <v>65</v>
      </c>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2"/>
      <c r="AB68" s="11"/>
      <c r="AC68" s="11"/>
      <c r="AD68" s="11"/>
      <c r="AE68" s="11"/>
      <c r="AF68" s="11"/>
      <c r="AG68" s="11"/>
      <c r="AH68" s="11"/>
      <c r="AI68" s="11"/>
      <c r="AJ68" s="11"/>
      <c r="AK68" s="11"/>
      <c r="AL68" s="11"/>
      <c r="AM68" s="11"/>
      <c r="AN68" s="11"/>
    </row>
    <row r="69" spans="1:40" x14ac:dyDescent="0.25">
      <c r="A69" s="18">
        <v>66</v>
      </c>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5" t="s">
        <v>61</v>
      </c>
      <c r="AB69" s="11"/>
      <c r="AC69" s="11"/>
      <c r="AD69" s="11"/>
      <c r="AE69" s="11"/>
      <c r="AF69" s="11"/>
      <c r="AG69" s="11"/>
      <c r="AH69" s="11"/>
      <c r="AI69" s="11"/>
      <c r="AJ69" s="11"/>
      <c r="AK69" s="11"/>
      <c r="AL69" s="11"/>
      <c r="AM69" s="11"/>
      <c r="AN69" s="11"/>
    </row>
    <row r="70" spans="1:40" x14ac:dyDescent="0.25">
      <c r="A70" s="18">
        <v>67</v>
      </c>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2"/>
      <c r="AB70" s="11"/>
      <c r="AC70" s="11"/>
      <c r="AD70" s="11"/>
      <c r="AE70" s="11"/>
      <c r="AF70" s="11"/>
      <c r="AG70" s="11"/>
      <c r="AH70" s="11"/>
      <c r="AI70" s="11"/>
      <c r="AJ70" s="11"/>
      <c r="AK70" s="11"/>
      <c r="AL70" s="11"/>
      <c r="AM70" s="11"/>
      <c r="AN70" s="11"/>
    </row>
    <row r="71" spans="1:40" x14ac:dyDescent="0.25">
      <c r="A71" s="18">
        <v>68</v>
      </c>
      <c r="B71" s="11"/>
      <c r="C71" s="11"/>
      <c r="D71" s="11"/>
      <c r="E71" s="5" t="s">
        <v>61</v>
      </c>
      <c r="F71" s="11"/>
      <c r="G71" s="11"/>
      <c r="H71" s="11"/>
      <c r="I71" s="11"/>
      <c r="J71" s="11"/>
      <c r="K71" s="11"/>
      <c r="L71" s="11"/>
      <c r="M71" s="11"/>
      <c r="N71" s="11"/>
      <c r="O71" s="11"/>
      <c r="P71" s="11"/>
      <c r="Q71" s="11"/>
      <c r="R71" s="11"/>
      <c r="S71" s="11"/>
      <c r="T71" s="11"/>
      <c r="U71" s="11"/>
      <c r="V71" s="11"/>
      <c r="W71" s="11"/>
      <c r="X71" s="11"/>
      <c r="Y71" s="11"/>
      <c r="Z71" s="11"/>
      <c r="AA71" s="12"/>
      <c r="AB71" s="11"/>
      <c r="AC71" s="11"/>
      <c r="AD71" s="4" t="s">
        <v>62</v>
      </c>
      <c r="AE71" s="11"/>
      <c r="AF71" s="11"/>
      <c r="AG71" s="11"/>
      <c r="AH71" s="11"/>
      <c r="AI71" s="11"/>
      <c r="AJ71" s="11"/>
      <c r="AK71" s="11"/>
      <c r="AL71" s="11"/>
      <c r="AM71" s="11"/>
      <c r="AN71" s="5" t="s">
        <v>61</v>
      </c>
    </row>
    <row r="72" spans="1:40" x14ac:dyDescent="0.25">
      <c r="A72" s="18">
        <v>69</v>
      </c>
      <c r="B72" s="11"/>
      <c r="C72" s="11"/>
      <c r="D72" s="11"/>
      <c r="E72" s="11"/>
      <c r="F72" s="11"/>
      <c r="G72" s="5" t="s">
        <v>61</v>
      </c>
      <c r="H72" s="5" t="s">
        <v>61</v>
      </c>
      <c r="I72" s="11"/>
      <c r="J72" s="11"/>
      <c r="K72" s="11"/>
      <c r="L72" s="5" t="s">
        <v>61</v>
      </c>
      <c r="M72" s="11"/>
      <c r="N72" s="11"/>
      <c r="O72" s="11"/>
      <c r="P72" s="5" t="s">
        <v>61</v>
      </c>
      <c r="Q72" s="11"/>
      <c r="R72" s="11"/>
      <c r="S72" s="11"/>
      <c r="T72" s="11"/>
      <c r="U72" s="11"/>
      <c r="V72" s="11"/>
      <c r="W72" s="11"/>
      <c r="X72" s="11"/>
      <c r="Y72" s="11"/>
      <c r="Z72" s="11"/>
      <c r="AA72" s="12"/>
      <c r="AB72" s="11"/>
      <c r="AC72" s="5" t="s">
        <v>61</v>
      </c>
      <c r="AD72" s="11"/>
      <c r="AE72" s="11"/>
      <c r="AF72" s="11"/>
      <c r="AG72" s="11"/>
      <c r="AH72" s="11"/>
      <c r="AI72" s="11"/>
      <c r="AJ72" s="11"/>
      <c r="AK72" s="11"/>
      <c r="AL72" s="11"/>
      <c r="AM72" s="11"/>
      <c r="AN72" s="11"/>
    </row>
    <row r="73" spans="1:40" x14ac:dyDescent="0.25">
      <c r="A73" s="18">
        <v>70</v>
      </c>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5" t="s">
        <v>61</v>
      </c>
      <c r="AB73" s="11"/>
      <c r="AC73" s="11"/>
      <c r="AD73" s="11"/>
      <c r="AE73" s="11"/>
      <c r="AF73" s="11"/>
      <c r="AG73" s="11"/>
      <c r="AH73" s="11"/>
      <c r="AI73" s="11"/>
      <c r="AJ73" s="11"/>
      <c r="AK73" s="11"/>
      <c r="AL73" s="11"/>
      <c r="AM73" s="11"/>
      <c r="AN73" s="11"/>
    </row>
    <row r="74" spans="1:40" x14ac:dyDescent="0.25">
      <c r="A74" s="18">
        <v>71</v>
      </c>
      <c r="B74" s="11"/>
      <c r="C74" s="11"/>
      <c r="D74" s="11"/>
      <c r="E74" s="11"/>
      <c r="F74" s="11"/>
      <c r="G74" s="11"/>
      <c r="H74" s="11"/>
      <c r="I74" s="11"/>
      <c r="J74" s="11"/>
      <c r="K74" s="11"/>
      <c r="L74" s="11"/>
      <c r="M74" s="11"/>
      <c r="N74" s="11"/>
      <c r="O74" s="11"/>
      <c r="P74" s="11"/>
      <c r="Q74" s="11"/>
      <c r="R74" s="11"/>
      <c r="S74" s="11"/>
      <c r="T74" s="11"/>
      <c r="U74" s="11"/>
      <c r="V74" s="11"/>
      <c r="W74" s="11"/>
      <c r="X74" s="5" t="s">
        <v>61</v>
      </c>
      <c r="Y74" s="11"/>
      <c r="Z74" s="11"/>
      <c r="AA74" s="12"/>
      <c r="AB74" s="11"/>
      <c r="AC74" s="11"/>
      <c r="AD74" s="11"/>
      <c r="AE74" s="11"/>
      <c r="AF74" s="11"/>
      <c r="AG74" s="11"/>
      <c r="AH74" s="11"/>
      <c r="AI74" s="5" t="s">
        <v>61</v>
      </c>
      <c r="AJ74" s="11"/>
      <c r="AK74" s="11"/>
      <c r="AL74" s="11"/>
      <c r="AM74" s="11"/>
      <c r="AN74" s="11"/>
    </row>
    <row r="75" spans="1:40" x14ac:dyDescent="0.25">
      <c r="A75" s="18">
        <v>72</v>
      </c>
      <c r="B75" s="11"/>
      <c r="C75" s="11"/>
      <c r="D75" s="11"/>
      <c r="E75" s="11"/>
      <c r="F75" s="11"/>
      <c r="G75" s="11"/>
      <c r="H75" s="11"/>
      <c r="I75" s="11"/>
      <c r="J75" s="5" t="s">
        <v>61</v>
      </c>
      <c r="K75" s="11"/>
      <c r="L75" s="11"/>
      <c r="M75" s="11"/>
      <c r="N75" s="11"/>
      <c r="O75" s="11"/>
      <c r="P75" s="11"/>
      <c r="Q75" s="11"/>
      <c r="R75" s="11"/>
      <c r="S75" s="11"/>
      <c r="T75" s="11"/>
      <c r="U75" s="11"/>
      <c r="V75" s="11"/>
      <c r="W75" s="11"/>
      <c r="X75" s="11"/>
      <c r="Y75" s="11"/>
      <c r="Z75" s="11"/>
      <c r="AA75" s="5" t="s">
        <v>61</v>
      </c>
      <c r="AB75" s="11"/>
      <c r="AC75" s="11"/>
      <c r="AD75" s="11"/>
      <c r="AE75" s="11"/>
      <c r="AF75" s="11"/>
      <c r="AG75" s="11"/>
      <c r="AH75" s="11"/>
      <c r="AI75" s="11"/>
      <c r="AJ75" s="11"/>
      <c r="AK75" s="11"/>
      <c r="AL75" s="11"/>
      <c r="AM75" s="11"/>
      <c r="AN75" s="11"/>
    </row>
    <row r="76" spans="1:40" x14ac:dyDescent="0.25">
      <c r="A76" s="18">
        <v>73</v>
      </c>
      <c r="B76" s="11"/>
      <c r="C76" s="11"/>
      <c r="D76" s="11"/>
      <c r="E76" s="11"/>
      <c r="F76" s="11"/>
      <c r="G76" s="11"/>
      <c r="H76" s="11"/>
      <c r="I76" s="11"/>
      <c r="J76" s="5" t="s">
        <v>61</v>
      </c>
      <c r="K76" s="11"/>
      <c r="L76" s="11"/>
      <c r="M76" s="11"/>
      <c r="N76" s="11"/>
      <c r="O76" s="11"/>
      <c r="P76" s="11"/>
      <c r="Q76" s="11"/>
      <c r="R76" s="11"/>
      <c r="S76" s="11"/>
      <c r="T76" s="11"/>
      <c r="U76" s="11"/>
      <c r="V76" s="11"/>
      <c r="W76" s="11"/>
      <c r="X76" s="11"/>
      <c r="Y76" s="11"/>
      <c r="Z76" s="11"/>
      <c r="AA76" s="5" t="s">
        <v>61</v>
      </c>
      <c r="AB76" s="11"/>
      <c r="AC76" s="11"/>
      <c r="AD76" s="11"/>
      <c r="AE76" s="11"/>
      <c r="AF76" s="11"/>
      <c r="AG76" s="11"/>
      <c r="AH76" s="11"/>
      <c r="AI76" s="11"/>
      <c r="AJ76" s="11"/>
      <c r="AK76" s="11"/>
      <c r="AL76" s="11"/>
      <c r="AM76" s="11"/>
      <c r="AN76" s="11"/>
    </row>
    <row r="77" spans="1:40" x14ac:dyDescent="0.25">
      <c r="A77" s="18">
        <v>74</v>
      </c>
      <c r="B77" s="5" t="s">
        <v>61</v>
      </c>
      <c r="C77" s="11"/>
      <c r="D77" s="11"/>
      <c r="E77" s="11"/>
      <c r="F77" s="11"/>
      <c r="G77" s="5" t="s">
        <v>61</v>
      </c>
      <c r="H77" s="11"/>
      <c r="I77" s="11"/>
      <c r="J77" s="11"/>
      <c r="K77" s="5" t="s">
        <v>61</v>
      </c>
      <c r="L77" s="11"/>
      <c r="M77" s="11"/>
      <c r="N77" s="11"/>
      <c r="O77" s="11"/>
      <c r="P77" s="11"/>
      <c r="Q77" s="11"/>
      <c r="R77" s="11"/>
      <c r="S77" s="11"/>
      <c r="T77" s="11"/>
      <c r="U77" s="11"/>
      <c r="V77" s="11"/>
      <c r="W77" s="11"/>
      <c r="X77" s="11"/>
      <c r="Y77" s="11"/>
      <c r="Z77" s="11"/>
      <c r="AA77" s="12"/>
      <c r="AB77" s="11"/>
      <c r="AC77" s="11"/>
      <c r="AD77" s="11"/>
      <c r="AE77" s="11"/>
      <c r="AF77" s="11"/>
      <c r="AG77" s="11"/>
      <c r="AH77" s="11"/>
      <c r="AI77" s="11"/>
      <c r="AJ77" s="11"/>
      <c r="AK77" s="11"/>
      <c r="AL77" s="11"/>
      <c r="AM77" s="11"/>
      <c r="AN77" s="11"/>
    </row>
    <row r="78" spans="1:40" x14ac:dyDescent="0.25">
      <c r="A78" s="18">
        <v>75</v>
      </c>
      <c r="B78" s="11"/>
      <c r="C78" s="11"/>
      <c r="D78" s="11"/>
      <c r="E78" s="11"/>
      <c r="F78" s="11"/>
      <c r="G78" s="11"/>
      <c r="H78" s="11"/>
      <c r="I78" s="11"/>
      <c r="J78" s="5" t="s">
        <v>61</v>
      </c>
      <c r="K78" s="11"/>
      <c r="L78" s="11"/>
      <c r="M78" s="11"/>
      <c r="N78" s="11"/>
      <c r="O78" s="11"/>
      <c r="P78" s="11"/>
      <c r="Q78" s="11"/>
      <c r="R78" s="11"/>
      <c r="S78" s="11"/>
      <c r="T78" s="11"/>
      <c r="U78" s="11"/>
      <c r="V78" s="11"/>
      <c r="W78" s="11"/>
      <c r="X78" s="11"/>
      <c r="Y78" s="11"/>
      <c r="Z78" s="11"/>
      <c r="AA78" s="5" t="s">
        <v>61</v>
      </c>
      <c r="AB78" s="11"/>
      <c r="AC78" s="11"/>
      <c r="AD78" s="11"/>
      <c r="AE78" s="11"/>
      <c r="AF78" s="11"/>
      <c r="AG78" s="11"/>
      <c r="AH78" s="11"/>
      <c r="AI78" s="11"/>
      <c r="AJ78" s="11"/>
      <c r="AK78" s="11"/>
      <c r="AL78" s="11"/>
      <c r="AM78" s="11"/>
      <c r="AN78" s="11"/>
    </row>
    <row r="79" spans="1:40" x14ac:dyDescent="0.25">
      <c r="A79" s="18">
        <v>76</v>
      </c>
      <c r="B79" s="11"/>
      <c r="C79" s="11"/>
      <c r="D79" s="11"/>
      <c r="E79" s="11"/>
      <c r="F79" s="11"/>
      <c r="G79" s="11"/>
      <c r="H79" s="11"/>
      <c r="I79" s="11"/>
      <c r="J79" s="5" t="s">
        <v>61</v>
      </c>
      <c r="K79" s="11"/>
      <c r="L79" s="11"/>
      <c r="M79" s="11"/>
      <c r="N79" s="11"/>
      <c r="O79" s="11"/>
      <c r="P79" s="11"/>
      <c r="Q79" s="11"/>
      <c r="R79" s="11"/>
      <c r="S79" s="11"/>
      <c r="T79" s="11"/>
      <c r="U79" s="11"/>
      <c r="V79" s="11"/>
      <c r="W79" s="11"/>
      <c r="X79" s="11"/>
      <c r="Y79" s="11"/>
      <c r="Z79" s="11"/>
      <c r="AA79" s="5" t="s">
        <v>61</v>
      </c>
      <c r="AB79" s="11"/>
      <c r="AC79" s="11"/>
      <c r="AD79" s="11"/>
      <c r="AE79" s="11"/>
      <c r="AF79" s="11"/>
      <c r="AG79" s="11"/>
      <c r="AH79" s="11"/>
      <c r="AI79" s="11"/>
      <c r="AJ79" s="11"/>
      <c r="AK79" s="11"/>
      <c r="AL79" s="11"/>
      <c r="AM79" s="11"/>
      <c r="AN79" s="11"/>
    </row>
    <row r="80" spans="1:40" x14ac:dyDescent="0.25">
      <c r="A80" s="18">
        <v>77</v>
      </c>
      <c r="B80" s="11"/>
      <c r="C80" s="11"/>
      <c r="D80" s="11"/>
      <c r="E80" s="11"/>
      <c r="F80" s="11"/>
      <c r="G80" s="11"/>
      <c r="H80" s="11"/>
      <c r="I80" s="11"/>
      <c r="J80" s="11"/>
      <c r="K80" s="11"/>
      <c r="L80" s="5" t="s">
        <v>61</v>
      </c>
      <c r="M80" s="11"/>
      <c r="N80" s="11"/>
      <c r="O80" s="11"/>
      <c r="P80" s="11"/>
      <c r="Q80" s="11"/>
      <c r="R80" s="11"/>
      <c r="S80" s="11"/>
      <c r="T80" s="11"/>
      <c r="U80" s="11"/>
      <c r="V80" s="11"/>
      <c r="W80" s="11"/>
      <c r="X80" s="11"/>
      <c r="Y80" s="11"/>
      <c r="Z80" s="11"/>
      <c r="AA80" s="12"/>
      <c r="AB80" s="11"/>
      <c r="AC80" s="5" t="s">
        <v>61</v>
      </c>
      <c r="AD80" s="11"/>
      <c r="AE80" s="11"/>
      <c r="AF80" s="11"/>
      <c r="AG80" s="11"/>
      <c r="AH80" s="11"/>
      <c r="AI80" s="11"/>
      <c r="AJ80" s="11"/>
      <c r="AK80" s="11"/>
      <c r="AL80" s="11"/>
      <c r="AM80" s="11"/>
      <c r="AN80" s="11"/>
    </row>
    <row r="81" spans="1:40" x14ac:dyDescent="0.25">
      <c r="A81" s="18">
        <v>78</v>
      </c>
      <c r="B81" s="11"/>
      <c r="C81" s="11"/>
      <c r="D81" s="11"/>
      <c r="E81" s="11"/>
      <c r="F81" s="11"/>
      <c r="G81" s="11"/>
      <c r="H81" s="11"/>
      <c r="I81" s="11"/>
      <c r="J81" s="11"/>
      <c r="K81" s="11"/>
      <c r="L81" s="11"/>
      <c r="M81" s="11"/>
      <c r="N81" s="11"/>
      <c r="O81" s="11"/>
      <c r="P81" s="11"/>
      <c r="Q81" s="11"/>
      <c r="R81" s="11"/>
      <c r="S81" s="11"/>
      <c r="T81" s="5" t="s">
        <v>61</v>
      </c>
      <c r="U81" s="11"/>
      <c r="V81" s="11"/>
      <c r="W81" s="11"/>
      <c r="X81" s="11"/>
      <c r="Y81" s="11"/>
      <c r="Z81" s="11"/>
      <c r="AA81" s="12"/>
      <c r="AB81" s="11"/>
      <c r="AC81" s="11"/>
      <c r="AD81" s="11"/>
      <c r="AE81" s="11"/>
      <c r="AF81" s="11"/>
      <c r="AG81" s="11"/>
      <c r="AH81" s="11"/>
      <c r="AI81" s="11"/>
      <c r="AJ81" s="11"/>
      <c r="AK81" s="11"/>
      <c r="AL81" s="11"/>
      <c r="AM81" s="11"/>
      <c r="AN81" s="11"/>
    </row>
    <row r="82" spans="1:40" x14ac:dyDescent="0.25">
      <c r="A82" s="18">
        <v>79</v>
      </c>
      <c r="B82" s="5" t="s">
        <v>61</v>
      </c>
      <c r="C82" s="11"/>
      <c r="D82" s="11"/>
      <c r="E82" s="11"/>
      <c r="F82" s="11"/>
      <c r="G82" s="11"/>
      <c r="H82" s="5" t="s">
        <v>61</v>
      </c>
      <c r="I82" s="11"/>
      <c r="J82" s="11"/>
      <c r="K82" s="11"/>
      <c r="L82" s="11"/>
      <c r="M82" s="11"/>
      <c r="N82" s="11"/>
      <c r="O82" s="11"/>
      <c r="P82" s="11"/>
      <c r="Q82" s="11"/>
      <c r="R82" s="11"/>
      <c r="S82" s="11"/>
      <c r="T82" s="11"/>
      <c r="U82" s="11"/>
      <c r="V82" s="11"/>
      <c r="W82" s="11"/>
      <c r="X82" s="11"/>
      <c r="Y82" s="11"/>
      <c r="Z82" s="11"/>
      <c r="AA82" s="12"/>
      <c r="AB82" s="11"/>
      <c r="AC82" s="11"/>
      <c r="AD82" s="11"/>
      <c r="AE82" s="11"/>
      <c r="AF82" s="11"/>
      <c r="AG82" s="11"/>
      <c r="AH82" s="11"/>
      <c r="AI82" s="11"/>
      <c r="AJ82" s="11"/>
      <c r="AK82" s="11"/>
      <c r="AL82" s="11"/>
      <c r="AM82" s="11"/>
      <c r="AN82" s="11"/>
    </row>
    <row r="83" spans="1:40" x14ac:dyDescent="0.25">
      <c r="A83" s="18">
        <v>80</v>
      </c>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2"/>
      <c r="AB83" s="11"/>
      <c r="AC83" s="11"/>
      <c r="AD83" s="4" t="s">
        <v>62</v>
      </c>
      <c r="AE83" s="11"/>
      <c r="AF83" s="11"/>
      <c r="AG83" s="11"/>
      <c r="AH83" s="11"/>
      <c r="AI83" s="11"/>
      <c r="AJ83" s="11"/>
      <c r="AK83" s="11"/>
      <c r="AL83" s="11"/>
      <c r="AM83" s="11"/>
      <c r="AN83" s="5" t="s">
        <v>61</v>
      </c>
    </row>
    <row r="84" spans="1:40" x14ac:dyDescent="0.25">
      <c r="A84" s="18">
        <v>81</v>
      </c>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2"/>
      <c r="AB84" s="11"/>
      <c r="AC84" s="11"/>
      <c r="AD84" s="11"/>
      <c r="AE84" s="11"/>
      <c r="AF84" s="11"/>
      <c r="AG84" s="11"/>
      <c r="AH84" s="11"/>
      <c r="AI84" s="11"/>
      <c r="AJ84" s="11"/>
      <c r="AK84" s="11"/>
      <c r="AL84" s="11"/>
      <c r="AM84" s="11"/>
      <c r="AN84" s="11"/>
    </row>
    <row r="85" spans="1:40" x14ac:dyDescent="0.25">
      <c r="A85" s="18">
        <v>82</v>
      </c>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2"/>
      <c r="AB85" s="11"/>
      <c r="AC85" s="11"/>
      <c r="AD85" s="11"/>
      <c r="AE85" s="11"/>
      <c r="AF85" s="11"/>
      <c r="AG85" s="11"/>
      <c r="AH85" s="11"/>
      <c r="AI85" s="11"/>
      <c r="AJ85" s="11"/>
      <c r="AK85" s="11"/>
      <c r="AL85" s="11"/>
      <c r="AM85" s="11"/>
      <c r="AN85" s="11"/>
    </row>
    <row r="86" spans="1:40" x14ac:dyDescent="0.25">
      <c r="A86" s="18">
        <v>83</v>
      </c>
      <c r="B86" s="11"/>
      <c r="C86" s="11"/>
      <c r="D86" s="11"/>
      <c r="E86" s="11"/>
      <c r="F86" s="11"/>
      <c r="G86" s="11"/>
      <c r="H86" s="11"/>
      <c r="I86" s="11"/>
      <c r="J86" s="5" t="s">
        <v>61</v>
      </c>
      <c r="K86" s="11"/>
      <c r="L86" s="11"/>
      <c r="M86" s="11"/>
      <c r="N86" s="11"/>
      <c r="O86" s="11"/>
      <c r="P86" s="11"/>
      <c r="Q86" s="11"/>
      <c r="R86" s="11"/>
      <c r="S86" s="11"/>
      <c r="T86" s="11"/>
      <c r="U86" s="11"/>
      <c r="V86" s="11"/>
      <c r="W86" s="11"/>
      <c r="X86" s="11"/>
      <c r="Y86" s="11"/>
      <c r="Z86" s="11"/>
      <c r="AA86" s="12"/>
      <c r="AB86" s="11"/>
      <c r="AC86" s="11"/>
      <c r="AD86" s="11"/>
      <c r="AE86" s="11"/>
      <c r="AF86" s="11"/>
      <c r="AG86" s="11"/>
      <c r="AH86" s="11"/>
      <c r="AI86" s="11"/>
      <c r="AJ86" s="11"/>
      <c r="AK86" s="11"/>
      <c r="AL86" s="11"/>
      <c r="AM86" s="11"/>
      <c r="AN86" s="11"/>
    </row>
    <row r="87" spans="1:40" x14ac:dyDescent="0.25">
      <c r="A87" s="18">
        <v>84</v>
      </c>
      <c r="B87" s="5" t="s">
        <v>61</v>
      </c>
      <c r="C87" s="11"/>
      <c r="D87" s="5" t="s">
        <v>61</v>
      </c>
      <c r="E87" s="5" t="s">
        <v>61</v>
      </c>
      <c r="F87" s="11"/>
      <c r="G87" s="5" t="s">
        <v>61</v>
      </c>
      <c r="H87" s="5" t="s">
        <v>61</v>
      </c>
      <c r="I87" s="11"/>
      <c r="J87" s="11"/>
      <c r="K87" s="5" t="s">
        <v>61</v>
      </c>
      <c r="L87" s="5" t="s">
        <v>61</v>
      </c>
      <c r="M87" s="11"/>
      <c r="N87" s="11"/>
      <c r="O87" s="11"/>
      <c r="P87" s="11"/>
      <c r="Q87" s="11"/>
      <c r="R87" s="11"/>
      <c r="S87" s="11"/>
      <c r="T87" s="11"/>
      <c r="U87" s="11"/>
      <c r="V87" s="5" t="s">
        <v>61</v>
      </c>
      <c r="W87" s="11"/>
      <c r="X87" s="11"/>
      <c r="Y87" s="11"/>
      <c r="Z87" s="11"/>
      <c r="AA87" s="12"/>
      <c r="AB87" s="11"/>
      <c r="AC87" s="11"/>
      <c r="AD87" s="11"/>
      <c r="AE87" s="11"/>
      <c r="AF87" s="11"/>
      <c r="AG87" s="11"/>
      <c r="AH87" s="11"/>
      <c r="AI87" s="11"/>
      <c r="AJ87" s="11"/>
      <c r="AK87" s="5" t="s">
        <v>61</v>
      </c>
      <c r="AL87" s="11"/>
      <c r="AM87" s="11"/>
      <c r="AN87" s="11"/>
    </row>
    <row r="88" spans="1:40" x14ac:dyDescent="0.25">
      <c r="A88" s="18">
        <v>85</v>
      </c>
      <c r="B88" s="11"/>
      <c r="C88" s="11"/>
      <c r="D88" s="5" t="s">
        <v>61</v>
      </c>
      <c r="E88" s="11"/>
      <c r="F88" s="11"/>
      <c r="G88" s="11"/>
      <c r="H88" s="11"/>
      <c r="I88" s="11"/>
      <c r="J88" s="11"/>
      <c r="K88" s="11"/>
      <c r="L88" s="5" t="s">
        <v>61</v>
      </c>
      <c r="M88" s="11"/>
      <c r="N88" s="11"/>
      <c r="O88" s="11"/>
      <c r="P88" s="11"/>
      <c r="Q88" s="11"/>
      <c r="R88" s="11"/>
      <c r="S88" s="11"/>
      <c r="T88" s="11"/>
      <c r="U88" s="11"/>
      <c r="V88" s="11"/>
      <c r="W88" s="11"/>
      <c r="X88" s="11"/>
      <c r="Y88" s="11"/>
      <c r="Z88" s="11"/>
      <c r="AA88" s="12"/>
      <c r="AB88" s="11"/>
      <c r="AC88" s="5" t="s">
        <v>61</v>
      </c>
      <c r="AD88" s="11"/>
      <c r="AE88" s="11"/>
      <c r="AF88" s="11"/>
      <c r="AG88" s="5" t="s">
        <v>61</v>
      </c>
      <c r="AH88" s="11"/>
      <c r="AI88" s="11"/>
      <c r="AJ88" s="11"/>
      <c r="AK88" s="11"/>
      <c r="AL88" s="11"/>
      <c r="AM88" s="11"/>
      <c r="AN88" s="11"/>
    </row>
    <row r="89" spans="1:40" x14ac:dyDescent="0.25">
      <c r="A89" s="18">
        <v>86</v>
      </c>
      <c r="B89" s="5" t="s">
        <v>61</v>
      </c>
      <c r="C89" s="11"/>
      <c r="D89" s="11"/>
      <c r="E89" s="11"/>
      <c r="F89" s="11"/>
      <c r="G89" s="11"/>
      <c r="H89" s="5" t="s">
        <v>61</v>
      </c>
      <c r="I89" s="11"/>
      <c r="J89" s="11"/>
      <c r="K89" s="11"/>
      <c r="L89" s="11"/>
      <c r="M89" s="11"/>
      <c r="N89" s="11"/>
      <c r="O89" s="11"/>
      <c r="P89" s="11"/>
      <c r="Q89" s="11"/>
      <c r="R89" s="11"/>
      <c r="S89" s="11"/>
      <c r="T89" s="11"/>
      <c r="U89" s="11"/>
      <c r="V89" s="11"/>
      <c r="W89" s="11"/>
      <c r="X89" s="11"/>
      <c r="Y89" s="11"/>
      <c r="Z89" s="11"/>
      <c r="AA89" s="12"/>
      <c r="AB89" s="11"/>
      <c r="AC89" s="11"/>
      <c r="AD89" s="11"/>
      <c r="AE89" s="11"/>
      <c r="AF89" s="11"/>
      <c r="AG89" s="11"/>
      <c r="AH89" s="11"/>
      <c r="AI89" s="11"/>
      <c r="AJ89" s="11"/>
      <c r="AK89" s="11"/>
      <c r="AL89" s="11"/>
      <c r="AM89" s="11"/>
      <c r="AN89" s="11"/>
    </row>
    <row r="90" spans="1:40" x14ac:dyDescent="0.25">
      <c r="A90" s="18">
        <v>87</v>
      </c>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2"/>
      <c r="AB90" s="11"/>
      <c r="AC90" s="11"/>
      <c r="AD90" s="11"/>
      <c r="AE90" s="11"/>
      <c r="AF90" s="11"/>
      <c r="AG90" s="11"/>
      <c r="AH90" s="11"/>
      <c r="AI90" s="11"/>
      <c r="AJ90" s="11"/>
      <c r="AK90" s="11"/>
      <c r="AL90" s="11"/>
      <c r="AM90" s="11"/>
      <c r="AN90" s="11"/>
    </row>
    <row r="91" spans="1:40" x14ac:dyDescent="0.25">
      <c r="A91" s="18">
        <v>88</v>
      </c>
      <c r="B91" s="11"/>
      <c r="C91" s="11"/>
      <c r="D91" s="11"/>
      <c r="E91" s="11"/>
      <c r="F91" s="11"/>
      <c r="G91" s="11"/>
      <c r="H91" s="11"/>
      <c r="I91" s="11"/>
      <c r="J91" s="5" t="s">
        <v>61</v>
      </c>
      <c r="K91" s="11"/>
      <c r="L91" s="11"/>
      <c r="M91" s="11"/>
      <c r="N91" s="11"/>
      <c r="O91" s="11"/>
      <c r="P91" s="11"/>
      <c r="Q91" s="5" t="s">
        <v>61</v>
      </c>
      <c r="R91" s="11"/>
      <c r="S91" s="11"/>
      <c r="T91" s="11"/>
      <c r="U91" s="11"/>
      <c r="V91" s="11"/>
      <c r="W91" s="11"/>
      <c r="X91" s="11"/>
      <c r="Y91" s="11"/>
      <c r="Z91" s="11"/>
      <c r="AA91" s="12"/>
      <c r="AB91" s="11"/>
      <c r="AC91" s="11"/>
      <c r="AD91" s="11"/>
      <c r="AE91" s="11"/>
      <c r="AF91" s="11"/>
      <c r="AG91" s="11"/>
      <c r="AH91" s="11"/>
      <c r="AI91" s="11"/>
      <c r="AJ91" s="11"/>
      <c r="AK91" s="11"/>
      <c r="AL91" s="11"/>
      <c r="AM91" s="11"/>
      <c r="AN91" s="11"/>
    </row>
    <row r="92" spans="1:40" x14ac:dyDescent="0.25">
      <c r="A92" s="18">
        <v>89</v>
      </c>
      <c r="B92" s="11"/>
      <c r="C92" s="11"/>
      <c r="D92" s="11"/>
      <c r="E92" s="11"/>
      <c r="F92" s="11"/>
      <c r="G92" s="11"/>
      <c r="H92" s="11"/>
      <c r="I92" s="11"/>
      <c r="J92" s="5" t="s">
        <v>61</v>
      </c>
      <c r="K92" s="11"/>
      <c r="L92" s="11"/>
      <c r="M92" s="11"/>
      <c r="N92" s="11"/>
      <c r="O92" s="11"/>
      <c r="P92" s="11"/>
      <c r="Q92" s="5" t="s">
        <v>61</v>
      </c>
      <c r="R92" s="11"/>
      <c r="S92" s="11"/>
      <c r="T92" s="11"/>
      <c r="U92" s="11"/>
      <c r="V92" s="11"/>
      <c r="W92" s="11"/>
      <c r="X92" s="11"/>
      <c r="Y92" s="11"/>
      <c r="Z92" s="11"/>
      <c r="AA92" s="12"/>
      <c r="AB92" s="11"/>
      <c r="AC92" s="11"/>
      <c r="AD92" s="11"/>
      <c r="AE92" s="11"/>
      <c r="AF92" s="11"/>
      <c r="AG92" s="11"/>
      <c r="AH92" s="11"/>
      <c r="AI92" s="11"/>
      <c r="AJ92" s="11"/>
      <c r="AK92" s="11"/>
      <c r="AL92" s="11"/>
      <c r="AM92" s="11"/>
      <c r="AN92" s="11"/>
    </row>
    <row r="93" spans="1:40" x14ac:dyDescent="0.25">
      <c r="A93" s="18">
        <v>90</v>
      </c>
      <c r="B93" s="11"/>
      <c r="C93" s="11"/>
      <c r="D93" s="11"/>
      <c r="E93" s="11"/>
      <c r="F93" s="11"/>
      <c r="G93" s="11"/>
      <c r="H93" s="11"/>
      <c r="I93" s="11"/>
      <c r="J93" s="11"/>
      <c r="K93" s="11"/>
      <c r="L93" s="11"/>
      <c r="M93" s="11"/>
      <c r="N93" s="11"/>
      <c r="O93" s="11"/>
      <c r="P93" s="11"/>
      <c r="Q93" s="5" t="s">
        <v>61</v>
      </c>
      <c r="R93" s="11"/>
      <c r="S93" s="11"/>
      <c r="T93" s="11"/>
      <c r="U93" s="11"/>
      <c r="V93" s="11"/>
      <c r="W93" s="11"/>
      <c r="X93" s="11"/>
      <c r="Y93" s="11"/>
      <c r="Z93" s="11"/>
      <c r="AA93" s="12"/>
      <c r="AB93" s="11"/>
      <c r="AC93" s="11"/>
      <c r="AD93" s="11"/>
      <c r="AE93" s="11"/>
      <c r="AF93" s="11"/>
      <c r="AG93" s="11"/>
      <c r="AH93" s="11"/>
      <c r="AI93" s="11"/>
      <c r="AJ93" s="11"/>
      <c r="AK93" s="11"/>
      <c r="AL93" s="11"/>
      <c r="AM93" s="11"/>
      <c r="AN93" s="11"/>
    </row>
    <row r="94" spans="1:40" x14ac:dyDescent="0.25">
      <c r="A94" s="18">
        <v>91</v>
      </c>
      <c r="B94" s="11"/>
      <c r="C94" s="11"/>
      <c r="D94" s="11"/>
      <c r="E94" s="11"/>
      <c r="F94" s="11"/>
      <c r="G94" s="11"/>
      <c r="H94" s="11"/>
      <c r="I94" s="11"/>
      <c r="J94" s="5" t="s">
        <v>61</v>
      </c>
      <c r="K94" s="11"/>
      <c r="L94" s="11"/>
      <c r="M94" s="11"/>
      <c r="N94" s="11"/>
      <c r="O94" s="11"/>
      <c r="P94" s="11"/>
      <c r="Q94" s="5" t="s">
        <v>61</v>
      </c>
      <c r="R94" s="11"/>
      <c r="S94" s="11"/>
      <c r="T94" s="11"/>
      <c r="U94" s="11"/>
      <c r="V94" s="11"/>
      <c r="W94" s="11"/>
      <c r="X94" s="11"/>
      <c r="Y94" s="11"/>
      <c r="Z94" s="11"/>
      <c r="AA94" s="12"/>
      <c r="AB94" s="11"/>
      <c r="AC94" s="11"/>
      <c r="AD94" s="11"/>
      <c r="AE94" s="11"/>
      <c r="AF94" s="11"/>
      <c r="AG94" s="11"/>
      <c r="AH94" s="11"/>
      <c r="AI94" s="11"/>
      <c r="AJ94" s="11"/>
      <c r="AK94" s="11"/>
      <c r="AL94" s="11"/>
      <c r="AM94" s="11"/>
      <c r="AN94" s="11"/>
    </row>
    <row r="95" spans="1:40" x14ac:dyDescent="0.25">
      <c r="A95" s="18">
        <v>92</v>
      </c>
      <c r="B95" s="11"/>
      <c r="C95" s="11"/>
      <c r="D95" s="11"/>
      <c r="E95" s="11"/>
      <c r="F95" s="11"/>
      <c r="G95" s="11"/>
      <c r="H95" s="11"/>
      <c r="I95" s="11"/>
      <c r="J95" s="11"/>
      <c r="K95" s="11"/>
      <c r="L95" s="5" t="s">
        <v>61</v>
      </c>
      <c r="M95" s="11"/>
      <c r="N95" s="11"/>
      <c r="O95" s="11"/>
      <c r="P95" s="11"/>
      <c r="Q95" s="11"/>
      <c r="R95" s="11"/>
      <c r="S95" s="11"/>
      <c r="T95" s="11"/>
      <c r="U95" s="11"/>
      <c r="V95" s="11"/>
      <c r="W95" s="11"/>
      <c r="X95" s="11"/>
      <c r="Y95" s="11"/>
      <c r="Z95" s="11"/>
      <c r="AA95" s="12"/>
      <c r="AB95" s="11"/>
      <c r="AC95" s="11"/>
      <c r="AD95" s="11"/>
      <c r="AE95" s="11"/>
      <c r="AF95" s="11"/>
      <c r="AG95" s="11"/>
      <c r="AH95" s="11"/>
      <c r="AI95" s="11"/>
      <c r="AJ95" s="11"/>
      <c r="AK95" s="11"/>
      <c r="AL95" s="11"/>
      <c r="AM95" s="11"/>
      <c r="AN95" s="11"/>
    </row>
    <row r="96" spans="1:40" x14ac:dyDescent="0.25">
      <c r="A96" s="18">
        <v>93</v>
      </c>
      <c r="B96" s="11"/>
      <c r="C96" s="11"/>
      <c r="D96" s="11"/>
      <c r="E96" s="11"/>
      <c r="F96" s="11"/>
      <c r="G96" s="5" t="s">
        <v>61</v>
      </c>
      <c r="H96" s="11"/>
      <c r="I96" s="11"/>
      <c r="J96" s="11"/>
      <c r="K96" s="11"/>
      <c r="L96" s="11"/>
      <c r="M96" s="11"/>
      <c r="N96" s="11"/>
      <c r="O96" s="11"/>
      <c r="P96" s="11"/>
      <c r="Q96" s="11"/>
      <c r="R96" s="11"/>
      <c r="S96" s="11"/>
      <c r="T96" s="11"/>
      <c r="U96" s="11"/>
      <c r="V96" s="5" t="s">
        <v>61</v>
      </c>
      <c r="W96" s="11"/>
      <c r="X96" s="11"/>
      <c r="Y96" s="11"/>
      <c r="Z96" s="11"/>
      <c r="AA96" s="5" t="s">
        <v>61</v>
      </c>
      <c r="AB96" s="11"/>
      <c r="AC96" s="11"/>
      <c r="AD96" s="4" t="s">
        <v>62</v>
      </c>
      <c r="AE96" s="11"/>
      <c r="AF96" s="11"/>
      <c r="AG96" s="11"/>
      <c r="AH96" s="11"/>
      <c r="AI96" s="11"/>
      <c r="AJ96" s="11"/>
      <c r="AK96" s="11"/>
      <c r="AL96" s="11"/>
      <c r="AM96" s="11"/>
      <c r="AN96" s="11"/>
    </row>
    <row r="97" spans="1:40" x14ac:dyDescent="0.25">
      <c r="A97" s="18">
        <v>94</v>
      </c>
      <c r="B97" s="11"/>
      <c r="C97" s="11"/>
      <c r="D97" s="11"/>
      <c r="E97" s="11"/>
      <c r="F97" s="11"/>
      <c r="G97" s="5" t="s">
        <v>61</v>
      </c>
      <c r="H97" s="11"/>
      <c r="I97" s="11"/>
      <c r="J97" s="11"/>
      <c r="K97" s="11"/>
      <c r="L97" s="11"/>
      <c r="M97" s="11"/>
      <c r="N97" s="11"/>
      <c r="O97" s="11"/>
      <c r="P97" s="11"/>
      <c r="Q97" s="11"/>
      <c r="R97" s="11"/>
      <c r="S97" s="11"/>
      <c r="T97" s="11"/>
      <c r="U97" s="11"/>
      <c r="V97" s="11"/>
      <c r="W97" s="11"/>
      <c r="X97" s="11"/>
      <c r="Y97" s="11"/>
      <c r="Z97" s="11"/>
      <c r="AA97" s="5" t="s">
        <v>61</v>
      </c>
      <c r="AB97" s="11"/>
      <c r="AC97" s="11"/>
      <c r="AD97" s="11"/>
      <c r="AE97" s="11"/>
      <c r="AF97" s="11"/>
      <c r="AG97" s="11"/>
      <c r="AH97" s="11"/>
      <c r="AI97" s="11"/>
      <c r="AJ97" s="11"/>
      <c r="AK97" s="11"/>
      <c r="AL97" s="11"/>
      <c r="AM97" s="11"/>
      <c r="AN97" s="11"/>
    </row>
    <row r="98" spans="1:40" x14ac:dyDescent="0.25">
      <c r="A98" s="18">
        <v>95</v>
      </c>
      <c r="B98" s="11"/>
      <c r="C98" s="11"/>
      <c r="D98" s="11"/>
      <c r="E98" s="11"/>
      <c r="F98" s="11"/>
      <c r="G98" s="5" t="s">
        <v>61</v>
      </c>
      <c r="H98" s="5" t="s">
        <v>61</v>
      </c>
      <c r="I98" s="11"/>
      <c r="J98" s="11"/>
      <c r="K98" s="11"/>
      <c r="L98" s="11"/>
      <c r="M98" s="11"/>
      <c r="N98" s="11"/>
      <c r="O98" s="11"/>
      <c r="P98" s="11"/>
      <c r="Q98" s="11"/>
      <c r="R98" s="11"/>
      <c r="S98" s="11"/>
      <c r="T98" s="11"/>
      <c r="U98" s="11"/>
      <c r="V98" s="11"/>
      <c r="W98" s="11"/>
      <c r="X98" s="11"/>
      <c r="Y98" s="11"/>
      <c r="Z98" s="11"/>
      <c r="AA98" s="12"/>
      <c r="AB98" s="11"/>
      <c r="AC98" s="11"/>
      <c r="AD98" s="11"/>
      <c r="AE98" s="11"/>
      <c r="AF98" s="11"/>
      <c r="AG98" s="11"/>
      <c r="AH98" s="11"/>
      <c r="AI98" s="11"/>
      <c r="AJ98" s="11"/>
      <c r="AK98" s="11"/>
      <c r="AL98" s="11"/>
      <c r="AM98" s="11"/>
      <c r="AN98" s="11"/>
    </row>
    <row r="99" spans="1:40" x14ac:dyDescent="0.25">
      <c r="A99" s="18">
        <v>96</v>
      </c>
      <c r="B99" s="11"/>
      <c r="C99" s="11"/>
      <c r="D99" s="11"/>
      <c r="E99" s="11"/>
      <c r="F99" s="11"/>
      <c r="G99" s="11"/>
      <c r="H99" s="11"/>
      <c r="I99" s="11"/>
      <c r="J99" s="11"/>
      <c r="K99" s="11"/>
      <c r="L99" s="11"/>
      <c r="M99" s="11"/>
      <c r="N99" s="11"/>
      <c r="O99" s="11"/>
      <c r="P99" s="11"/>
      <c r="Q99" s="11"/>
      <c r="R99" s="11"/>
      <c r="S99" s="11"/>
      <c r="T99" s="5" t="s">
        <v>61</v>
      </c>
      <c r="U99" s="11"/>
      <c r="V99" s="11"/>
      <c r="W99" s="11"/>
      <c r="X99" s="11"/>
      <c r="Y99" s="11"/>
      <c r="Z99" s="11"/>
      <c r="AA99" s="12"/>
      <c r="AB99" s="5" t="s">
        <v>61</v>
      </c>
      <c r="AC99" s="11"/>
      <c r="AD99" s="11"/>
      <c r="AE99" s="11"/>
      <c r="AF99" s="11"/>
      <c r="AG99" s="11"/>
      <c r="AH99" s="11"/>
      <c r="AI99" s="5" t="s">
        <v>61</v>
      </c>
      <c r="AJ99" s="11"/>
      <c r="AK99" s="11"/>
      <c r="AL99" s="11"/>
      <c r="AM99" s="11"/>
      <c r="AN99" s="11"/>
    </row>
    <row r="100" spans="1:40" x14ac:dyDescent="0.25">
      <c r="A100" s="18">
        <v>97</v>
      </c>
      <c r="B100" s="13"/>
      <c r="C100" s="13"/>
      <c r="D100" s="13"/>
      <c r="E100" s="13"/>
      <c r="F100" s="13"/>
      <c r="G100" s="13"/>
      <c r="H100" s="13"/>
      <c r="I100" s="13"/>
      <c r="J100" s="13"/>
      <c r="K100" s="13"/>
      <c r="L100" s="5" t="s">
        <v>61</v>
      </c>
      <c r="M100" s="13"/>
      <c r="N100" s="13"/>
      <c r="O100" s="13"/>
      <c r="P100" s="13"/>
      <c r="Q100" s="13"/>
      <c r="R100" s="13"/>
      <c r="S100" s="13"/>
      <c r="T100" s="13"/>
      <c r="U100" s="13"/>
      <c r="V100" s="13"/>
      <c r="W100" s="13"/>
      <c r="X100" s="13"/>
      <c r="Y100" s="13"/>
      <c r="Z100" s="13"/>
      <c r="AA100" s="14"/>
      <c r="AB100" s="13"/>
      <c r="AC100" s="13"/>
      <c r="AD100" s="13"/>
      <c r="AE100" s="13"/>
      <c r="AF100" s="13"/>
      <c r="AG100" s="13"/>
      <c r="AH100" s="13"/>
      <c r="AI100" s="13"/>
      <c r="AJ100" s="13"/>
      <c r="AK100" s="13"/>
      <c r="AL100" s="13"/>
      <c r="AM100" s="13"/>
      <c r="AN100" s="13"/>
    </row>
    <row r="101" spans="1:40" x14ac:dyDescent="0.25">
      <c r="A101" s="18">
        <v>98</v>
      </c>
      <c r="B101" s="13"/>
      <c r="C101" s="13"/>
      <c r="D101" s="13"/>
      <c r="E101" s="13"/>
      <c r="F101" s="13"/>
      <c r="G101" s="13"/>
      <c r="H101" s="13"/>
      <c r="I101" s="13"/>
      <c r="J101" s="13"/>
      <c r="K101" s="13"/>
      <c r="L101" s="5" t="s">
        <v>61</v>
      </c>
      <c r="M101" s="13"/>
      <c r="N101" s="13"/>
      <c r="O101" s="13"/>
      <c r="P101" s="13"/>
      <c r="Q101" s="13"/>
      <c r="R101" s="13"/>
      <c r="S101" s="13"/>
      <c r="T101" s="13"/>
      <c r="U101" s="13"/>
      <c r="V101" s="13"/>
      <c r="W101" s="13"/>
      <c r="X101" s="13"/>
      <c r="Y101" s="13"/>
      <c r="Z101" s="13"/>
      <c r="AA101" s="14"/>
      <c r="AB101" s="13"/>
      <c r="AC101" s="13"/>
      <c r="AD101" s="13"/>
      <c r="AE101" s="13"/>
      <c r="AF101" s="13"/>
      <c r="AG101" s="13"/>
      <c r="AH101" s="13"/>
      <c r="AI101" s="13"/>
      <c r="AJ101" s="13"/>
      <c r="AK101" s="13"/>
      <c r="AL101" s="13"/>
      <c r="AM101" s="13"/>
      <c r="AN101" s="13"/>
    </row>
    <row r="102" spans="1:40" x14ac:dyDescent="0.25">
      <c r="A102" s="18">
        <v>99</v>
      </c>
      <c r="B102" s="13"/>
      <c r="C102" s="13"/>
      <c r="D102" s="13"/>
      <c r="E102" s="13"/>
      <c r="F102" s="13"/>
      <c r="G102" s="13"/>
      <c r="H102" s="13"/>
      <c r="I102" s="13"/>
      <c r="J102" s="13"/>
      <c r="K102" s="13"/>
      <c r="L102" s="5" t="s">
        <v>61</v>
      </c>
      <c r="M102" s="13"/>
      <c r="N102" s="13"/>
      <c r="O102" s="13"/>
      <c r="P102" s="13"/>
      <c r="Q102" s="13"/>
      <c r="R102" s="13"/>
      <c r="S102" s="13"/>
      <c r="T102" s="13"/>
      <c r="U102" s="13"/>
      <c r="V102" s="13"/>
      <c r="W102" s="13"/>
      <c r="X102" s="13"/>
      <c r="Y102" s="5" t="s">
        <v>61</v>
      </c>
      <c r="Z102" s="13"/>
      <c r="AA102" s="5" t="s">
        <v>61</v>
      </c>
      <c r="AB102" s="5" t="s">
        <v>61</v>
      </c>
      <c r="AC102" s="13"/>
      <c r="AD102" s="13"/>
      <c r="AE102" s="13"/>
      <c r="AF102" s="13"/>
      <c r="AG102" s="13"/>
      <c r="AH102" s="13"/>
      <c r="AI102" s="13"/>
      <c r="AJ102" s="13"/>
      <c r="AK102" s="13"/>
      <c r="AL102" s="13"/>
      <c r="AM102" s="13"/>
      <c r="AN102" s="13"/>
    </row>
    <row r="103" spans="1:40" x14ac:dyDescent="0.25">
      <c r="A103" s="18">
        <v>100</v>
      </c>
      <c r="B103" s="13"/>
      <c r="C103" s="13"/>
      <c r="D103" s="13"/>
      <c r="E103" s="13"/>
      <c r="F103" s="13"/>
      <c r="G103" s="13"/>
      <c r="H103" s="13"/>
      <c r="I103" s="13"/>
      <c r="J103" s="13"/>
      <c r="K103" s="13"/>
      <c r="L103" s="5" t="s">
        <v>61</v>
      </c>
      <c r="M103" s="13"/>
      <c r="N103" s="13"/>
      <c r="O103" s="13"/>
      <c r="P103" s="13"/>
      <c r="Q103" s="13"/>
      <c r="R103" s="13"/>
      <c r="S103" s="13"/>
      <c r="T103" s="13"/>
      <c r="U103" s="13"/>
      <c r="V103" s="13"/>
      <c r="W103" s="13"/>
      <c r="X103" s="13"/>
      <c r="Y103" s="13"/>
      <c r="Z103" s="13"/>
      <c r="AA103" s="14"/>
      <c r="AB103" s="13"/>
      <c r="AC103" s="13"/>
      <c r="AD103" s="13"/>
      <c r="AE103" s="13"/>
      <c r="AF103" s="13"/>
      <c r="AG103" s="13"/>
      <c r="AH103" s="13"/>
      <c r="AI103" s="13"/>
      <c r="AJ103" s="13"/>
      <c r="AK103" s="13"/>
      <c r="AL103" s="13"/>
      <c r="AM103" s="13"/>
      <c r="AN103" s="13"/>
    </row>
    <row r="104" spans="1:40" x14ac:dyDescent="0.25">
      <c r="A104" s="18">
        <v>101</v>
      </c>
      <c r="B104" s="13"/>
      <c r="C104" s="13"/>
      <c r="D104" s="13"/>
      <c r="E104" s="5" t="s">
        <v>61</v>
      </c>
      <c r="F104" s="13"/>
      <c r="G104" s="13"/>
      <c r="H104" s="13"/>
      <c r="I104" s="13"/>
      <c r="J104" s="13"/>
      <c r="K104" s="13"/>
      <c r="L104" s="5" t="s">
        <v>61</v>
      </c>
      <c r="M104" s="13"/>
      <c r="N104" s="13"/>
      <c r="O104" s="13"/>
      <c r="P104" s="13"/>
      <c r="Q104" s="13"/>
      <c r="R104" s="13"/>
      <c r="S104" s="13"/>
      <c r="T104" s="13"/>
      <c r="U104" s="13"/>
      <c r="V104" s="13"/>
      <c r="W104" s="13"/>
      <c r="X104" s="13"/>
      <c r="Y104" s="13"/>
      <c r="Z104" s="13"/>
      <c r="AA104" s="5" t="s">
        <v>61</v>
      </c>
      <c r="AB104" s="13"/>
      <c r="AC104" s="13"/>
      <c r="AD104" s="13"/>
      <c r="AE104" s="13"/>
      <c r="AF104" s="13"/>
      <c r="AG104" s="13"/>
      <c r="AH104" s="13"/>
      <c r="AI104" s="13"/>
      <c r="AJ104" s="13"/>
      <c r="AK104" s="13"/>
      <c r="AL104" s="13"/>
      <c r="AM104" s="13"/>
      <c r="AN104" s="13"/>
    </row>
    <row r="105" spans="1:40" x14ac:dyDescent="0.25">
      <c r="A105" s="18">
        <v>102</v>
      </c>
      <c r="B105" s="13"/>
      <c r="C105" s="13"/>
      <c r="D105" s="13"/>
      <c r="E105" s="13"/>
      <c r="F105" s="13"/>
      <c r="G105" s="13"/>
      <c r="H105" s="13"/>
      <c r="I105" s="13"/>
      <c r="J105" s="13"/>
      <c r="K105" s="13"/>
      <c r="L105" s="5" t="s">
        <v>61</v>
      </c>
      <c r="M105" s="13"/>
      <c r="N105" s="13"/>
      <c r="O105" s="13"/>
      <c r="P105" s="13"/>
      <c r="Q105" s="13"/>
      <c r="R105" s="13"/>
      <c r="S105" s="13"/>
      <c r="T105" s="13"/>
      <c r="U105" s="13"/>
      <c r="V105" s="13"/>
      <c r="W105" s="13"/>
      <c r="X105" s="13"/>
      <c r="Y105" s="13"/>
      <c r="Z105" s="13"/>
      <c r="AA105" s="14"/>
      <c r="AB105" s="13"/>
      <c r="AC105" s="13"/>
      <c r="AD105" s="13"/>
      <c r="AE105" s="13"/>
      <c r="AF105" s="13"/>
      <c r="AG105" s="13"/>
      <c r="AH105" s="13"/>
      <c r="AI105" s="13"/>
      <c r="AJ105" s="13"/>
      <c r="AK105" s="13"/>
      <c r="AL105" s="13"/>
      <c r="AM105" s="13"/>
      <c r="AN105" s="13"/>
    </row>
    <row r="106" spans="1:40" x14ac:dyDescent="0.25">
      <c r="A106" s="18">
        <v>103</v>
      </c>
      <c r="B106" s="13"/>
      <c r="C106" s="13"/>
      <c r="D106" s="13"/>
      <c r="E106" s="13"/>
      <c r="F106" s="13"/>
      <c r="G106" s="13"/>
      <c r="H106" s="13"/>
      <c r="I106" s="13"/>
      <c r="J106" s="13"/>
      <c r="K106" s="13"/>
      <c r="L106" s="5" t="s">
        <v>61</v>
      </c>
      <c r="M106" s="13"/>
      <c r="N106" s="13"/>
      <c r="O106" s="13"/>
      <c r="P106" s="13"/>
      <c r="Q106" s="13"/>
      <c r="R106" s="13"/>
      <c r="S106" s="13"/>
      <c r="T106" s="13"/>
      <c r="U106" s="13"/>
      <c r="V106" s="13"/>
      <c r="W106" s="13"/>
      <c r="X106" s="13"/>
      <c r="Y106" s="13"/>
      <c r="Z106" s="13"/>
      <c r="AA106" s="14"/>
      <c r="AB106" s="13"/>
      <c r="AC106" s="13"/>
      <c r="AD106" s="13"/>
      <c r="AE106" s="13"/>
      <c r="AF106" s="13"/>
      <c r="AG106" s="13"/>
      <c r="AH106" s="13"/>
      <c r="AI106" s="13"/>
      <c r="AJ106" s="13"/>
      <c r="AK106" s="13"/>
      <c r="AL106" s="13"/>
      <c r="AM106" s="13"/>
      <c r="AN106" s="13"/>
    </row>
    <row r="107" spans="1:40" x14ac:dyDescent="0.25">
      <c r="A107" s="18">
        <v>104</v>
      </c>
      <c r="B107" s="13"/>
      <c r="C107" s="13"/>
      <c r="D107" s="13"/>
      <c r="E107" s="13"/>
      <c r="F107" s="13"/>
      <c r="G107" s="13"/>
      <c r="H107" s="13"/>
      <c r="I107" s="13"/>
      <c r="J107" s="13"/>
      <c r="K107" s="13"/>
      <c r="L107" s="5" t="s">
        <v>61</v>
      </c>
      <c r="M107" s="13"/>
      <c r="N107" s="13"/>
      <c r="O107" s="13"/>
      <c r="P107" s="13"/>
      <c r="Q107" s="13"/>
      <c r="R107" s="13"/>
      <c r="S107" s="13"/>
      <c r="T107" s="13"/>
      <c r="U107" s="13"/>
      <c r="V107" s="13"/>
      <c r="W107" s="13"/>
      <c r="X107" s="13"/>
      <c r="Y107" s="13"/>
      <c r="Z107" s="13"/>
      <c r="AA107" s="14"/>
      <c r="AB107" s="13"/>
      <c r="AC107" s="13"/>
      <c r="AD107" s="13"/>
      <c r="AE107" s="13"/>
      <c r="AF107" s="13"/>
      <c r="AG107" s="13"/>
      <c r="AH107" s="13"/>
      <c r="AI107" s="13"/>
      <c r="AJ107" s="13"/>
      <c r="AK107" s="13"/>
      <c r="AL107" s="13"/>
      <c r="AM107" s="13"/>
      <c r="AN107" s="13"/>
    </row>
    <row r="108" spans="1:40" x14ac:dyDescent="0.25">
      <c r="A108" s="18">
        <v>105</v>
      </c>
      <c r="B108" s="13"/>
      <c r="C108" s="13"/>
      <c r="D108" s="13"/>
      <c r="E108" s="13"/>
      <c r="F108" s="13"/>
      <c r="G108" s="13"/>
      <c r="H108" s="13"/>
      <c r="I108" s="13"/>
      <c r="J108" s="5" t="s">
        <v>61</v>
      </c>
      <c r="K108" s="13"/>
      <c r="L108" s="5" t="s">
        <v>61</v>
      </c>
      <c r="M108" s="13"/>
      <c r="N108" s="13"/>
      <c r="O108" s="13"/>
      <c r="P108" s="13"/>
      <c r="Q108" s="13"/>
      <c r="R108" s="13"/>
      <c r="S108" s="13"/>
      <c r="T108" s="13"/>
      <c r="U108" s="13"/>
      <c r="V108" s="13"/>
      <c r="W108" s="13"/>
      <c r="X108" s="13"/>
      <c r="Y108" s="13"/>
      <c r="Z108" s="13"/>
      <c r="AA108" s="14"/>
      <c r="AB108" s="13"/>
      <c r="AC108" s="13"/>
      <c r="AD108" s="13"/>
      <c r="AE108" s="13"/>
      <c r="AF108" s="13"/>
      <c r="AG108" s="13"/>
      <c r="AH108" s="13"/>
      <c r="AI108" s="13"/>
      <c r="AJ108" s="13"/>
      <c r="AK108" s="13"/>
      <c r="AL108" s="13"/>
      <c r="AM108" s="13"/>
      <c r="AN108" s="13"/>
    </row>
    <row r="109" spans="1:40" x14ac:dyDescent="0.25">
      <c r="A109" s="18">
        <v>106</v>
      </c>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4"/>
      <c r="AB109" s="13"/>
      <c r="AC109" s="13"/>
      <c r="AD109" s="13"/>
      <c r="AE109" s="13"/>
      <c r="AF109" s="13"/>
      <c r="AG109" s="13"/>
      <c r="AH109" s="13"/>
      <c r="AI109" s="13"/>
      <c r="AJ109" s="13"/>
      <c r="AK109" s="13"/>
      <c r="AL109" s="13"/>
      <c r="AM109" s="13"/>
      <c r="AN109" s="13"/>
    </row>
    <row r="110" spans="1:40" x14ac:dyDescent="0.25">
      <c r="A110" s="18">
        <v>107</v>
      </c>
      <c r="B110" s="5"/>
      <c r="C110" s="5"/>
      <c r="D110" s="5"/>
      <c r="E110" s="5"/>
      <c r="F110" s="5"/>
      <c r="G110" s="5"/>
      <c r="H110" s="5"/>
      <c r="I110" s="5"/>
      <c r="J110" s="5"/>
      <c r="K110" s="5"/>
      <c r="L110" s="5" t="s">
        <v>61</v>
      </c>
      <c r="M110" s="5"/>
      <c r="N110" s="5"/>
      <c r="O110" s="5"/>
      <c r="P110" s="5"/>
      <c r="Q110" s="5"/>
      <c r="R110" s="5"/>
      <c r="S110" s="5"/>
      <c r="T110" s="5"/>
      <c r="U110" s="5"/>
      <c r="V110" s="5"/>
      <c r="W110" s="5"/>
      <c r="X110" s="5"/>
      <c r="Y110" s="5"/>
      <c r="Z110" s="5"/>
      <c r="AA110" s="6"/>
      <c r="AB110" s="5"/>
      <c r="AC110" s="5"/>
      <c r="AD110" s="5"/>
      <c r="AE110" s="5"/>
      <c r="AF110" s="5"/>
      <c r="AG110" s="5"/>
      <c r="AH110" s="5"/>
      <c r="AI110" s="5"/>
      <c r="AJ110" s="5"/>
      <c r="AK110" s="5"/>
      <c r="AL110" s="5"/>
      <c r="AM110" s="5"/>
      <c r="AN110" s="5"/>
    </row>
    <row r="111" spans="1:40" x14ac:dyDescent="0.25">
      <c r="A111" s="18">
        <v>108</v>
      </c>
      <c r="B111" s="13"/>
      <c r="C111" s="13"/>
      <c r="D111" s="13"/>
      <c r="E111" s="13"/>
      <c r="F111" s="13"/>
      <c r="G111" s="13"/>
      <c r="H111" s="13"/>
      <c r="I111" s="13"/>
      <c r="J111" s="13"/>
      <c r="K111" s="13"/>
      <c r="L111" s="5" t="s">
        <v>61</v>
      </c>
      <c r="M111" s="13"/>
      <c r="N111" s="13"/>
      <c r="O111" s="13"/>
      <c r="P111" s="13"/>
      <c r="Q111" s="13"/>
      <c r="R111" s="13"/>
      <c r="S111" s="13"/>
      <c r="T111" s="13"/>
      <c r="U111" s="13"/>
      <c r="V111" s="13"/>
      <c r="W111" s="13"/>
      <c r="X111" s="13"/>
      <c r="Y111" s="13"/>
      <c r="Z111" s="13"/>
      <c r="AA111" s="5" t="s">
        <v>61</v>
      </c>
      <c r="AB111" s="13"/>
      <c r="AC111" s="13"/>
      <c r="AD111" s="13"/>
      <c r="AE111" s="13"/>
      <c r="AF111" s="13"/>
      <c r="AG111" s="13"/>
      <c r="AH111" s="13"/>
      <c r="AI111" s="13"/>
      <c r="AJ111" s="13"/>
      <c r="AK111" s="13"/>
      <c r="AL111" s="13"/>
      <c r="AM111" s="13"/>
      <c r="AN111" s="13"/>
    </row>
    <row r="112" spans="1:40" x14ac:dyDescent="0.25">
      <c r="A112" s="18">
        <v>109</v>
      </c>
      <c r="B112" s="13"/>
      <c r="C112" s="13"/>
      <c r="D112" s="13"/>
      <c r="E112" s="13"/>
      <c r="F112" s="13"/>
      <c r="G112" s="13"/>
      <c r="H112" s="13"/>
      <c r="I112" s="13"/>
      <c r="J112" s="13"/>
      <c r="K112" s="13"/>
      <c r="L112" s="5" t="s">
        <v>61</v>
      </c>
      <c r="M112" s="13"/>
      <c r="N112" s="13"/>
      <c r="O112" s="13"/>
      <c r="P112" s="13"/>
      <c r="Q112" s="13"/>
      <c r="R112" s="13"/>
      <c r="S112" s="13"/>
      <c r="T112" s="13"/>
      <c r="U112" s="13"/>
      <c r="V112" s="13"/>
      <c r="W112" s="13"/>
      <c r="X112" s="13"/>
      <c r="Y112" s="13"/>
      <c r="Z112" s="13"/>
      <c r="AA112" s="5" t="s">
        <v>61</v>
      </c>
      <c r="AB112" s="13"/>
      <c r="AC112" s="13"/>
      <c r="AD112" s="13"/>
      <c r="AE112" s="13"/>
      <c r="AF112" s="13"/>
      <c r="AG112" s="13"/>
      <c r="AH112" s="13"/>
      <c r="AI112" s="13"/>
      <c r="AJ112" s="13"/>
      <c r="AK112" s="13"/>
      <c r="AL112" s="13"/>
      <c r="AM112" s="13"/>
      <c r="AN112" s="13"/>
    </row>
  </sheetData>
  <autoFilter ref="A3:AN112"/>
  <mergeCells count="2">
    <mergeCell ref="A1:AN1"/>
    <mergeCell ref="A2:AN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2"/>
  <sheetViews>
    <sheetView topLeftCell="Z87" workbookViewId="0">
      <selection activeCell="A4" sqref="A4:AN112"/>
    </sheetView>
  </sheetViews>
  <sheetFormatPr baseColWidth="10" defaultColWidth="11.42578125" defaultRowHeight="12" x14ac:dyDescent="0.25"/>
  <cols>
    <col min="1" max="16384" width="11.42578125" style="4"/>
  </cols>
  <sheetData>
    <row r="1" spans="1:40" ht="15" customHeight="1" x14ac:dyDescent="0.25">
      <c r="A1" s="204" t="s">
        <v>1</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row>
    <row r="2" spans="1:40" ht="15" customHeight="1" x14ac:dyDescent="0.25">
      <c r="A2" s="205" t="s">
        <v>63</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row>
    <row r="3" spans="1:40" ht="72" x14ac:dyDescent="0.25">
      <c r="A3" s="16" t="s">
        <v>59</v>
      </c>
      <c r="B3" s="17" t="s">
        <v>4</v>
      </c>
      <c r="C3" s="17" t="s">
        <v>5</v>
      </c>
      <c r="D3" s="17" t="s">
        <v>6</v>
      </c>
      <c r="E3" s="17" t="s">
        <v>7</v>
      </c>
      <c r="F3" s="17" t="s">
        <v>8</v>
      </c>
      <c r="G3" s="17" t="s">
        <v>9</v>
      </c>
      <c r="H3" s="17" t="s">
        <v>10</v>
      </c>
      <c r="I3" s="17" t="s">
        <v>11</v>
      </c>
      <c r="J3" s="17" t="s">
        <v>12</v>
      </c>
      <c r="K3" s="17" t="s">
        <v>13</v>
      </c>
      <c r="L3" s="17" t="s">
        <v>14</v>
      </c>
      <c r="M3" s="17" t="s">
        <v>15</v>
      </c>
      <c r="N3" s="17" t="s">
        <v>16</v>
      </c>
      <c r="O3" s="17" t="s">
        <v>17</v>
      </c>
      <c r="P3" s="17" t="s">
        <v>18</v>
      </c>
      <c r="Q3" s="17" t="s">
        <v>19</v>
      </c>
      <c r="R3" s="17" t="s">
        <v>20</v>
      </c>
      <c r="S3" s="17" t="s">
        <v>21</v>
      </c>
      <c r="T3" s="17" t="s">
        <v>22</v>
      </c>
      <c r="U3" s="17" t="s">
        <v>23</v>
      </c>
      <c r="V3" s="17" t="s">
        <v>24</v>
      </c>
      <c r="W3" s="17" t="s">
        <v>25</v>
      </c>
      <c r="X3" s="17" t="s">
        <v>26</v>
      </c>
      <c r="Y3" s="17" t="s">
        <v>27</v>
      </c>
      <c r="Z3" s="19" t="s">
        <v>28</v>
      </c>
      <c r="AA3" s="17" t="s">
        <v>42</v>
      </c>
      <c r="AB3" s="17" t="s">
        <v>29</v>
      </c>
      <c r="AC3" s="17" t="s">
        <v>30</v>
      </c>
      <c r="AD3" s="17" t="s">
        <v>31</v>
      </c>
      <c r="AE3" s="17" t="s">
        <v>32</v>
      </c>
      <c r="AF3" s="19" t="s">
        <v>33</v>
      </c>
      <c r="AG3" s="17" t="s">
        <v>34</v>
      </c>
      <c r="AH3" s="17" t="s">
        <v>35</v>
      </c>
      <c r="AI3" s="17" t="s">
        <v>36</v>
      </c>
      <c r="AJ3" s="19" t="s">
        <v>37</v>
      </c>
      <c r="AK3" s="17" t="s">
        <v>38</v>
      </c>
      <c r="AL3" s="17" t="s">
        <v>39</v>
      </c>
      <c r="AM3" s="17" t="s">
        <v>40</v>
      </c>
      <c r="AN3" s="17" t="s">
        <v>41</v>
      </c>
    </row>
    <row r="4" spans="1:40" x14ac:dyDescent="0.25">
      <c r="A4" s="18">
        <v>1</v>
      </c>
      <c r="B4" s="15"/>
      <c r="C4" s="15"/>
      <c r="D4" s="18" t="s">
        <v>64</v>
      </c>
      <c r="E4" s="15"/>
      <c r="F4" s="18" t="s">
        <v>64</v>
      </c>
      <c r="G4" s="15"/>
      <c r="H4" s="15"/>
      <c r="I4" s="15"/>
      <c r="J4" s="15"/>
      <c r="K4" s="15"/>
      <c r="L4" s="18" t="s">
        <v>64</v>
      </c>
      <c r="M4" s="15"/>
      <c r="N4" s="15"/>
      <c r="O4" s="15"/>
      <c r="P4" s="15"/>
      <c r="Q4" s="15"/>
      <c r="R4" s="15"/>
      <c r="S4" s="15"/>
      <c r="T4" s="15"/>
      <c r="U4" s="18" t="s">
        <v>64</v>
      </c>
      <c r="V4" s="15"/>
      <c r="W4" s="15"/>
      <c r="X4" s="15" t="s">
        <v>64</v>
      </c>
      <c r="Y4" s="15" t="s">
        <v>64</v>
      </c>
      <c r="Z4" s="15"/>
      <c r="AA4" s="15" t="s">
        <v>64</v>
      </c>
      <c r="AB4" s="15"/>
      <c r="AC4" s="15"/>
      <c r="AD4" s="15"/>
      <c r="AE4" s="15"/>
      <c r="AF4" s="15"/>
      <c r="AG4" s="15" t="s">
        <v>64</v>
      </c>
      <c r="AH4" s="15"/>
      <c r="AI4" s="15" t="s">
        <v>64</v>
      </c>
      <c r="AJ4" s="15"/>
      <c r="AK4" s="15"/>
      <c r="AL4" s="15"/>
      <c r="AM4" s="15"/>
      <c r="AN4" s="15"/>
    </row>
    <row r="5" spans="1:40" x14ac:dyDescent="0.25">
      <c r="A5" s="18">
        <v>2</v>
      </c>
      <c r="B5" s="5"/>
      <c r="C5" s="5"/>
      <c r="D5" s="18" t="s">
        <v>64</v>
      </c>
      <c r="E5" s="18" t="s">
        <v>64</v>
      </c>
      <c r="F5" s="18" t="s">
        <v>64</v>
      </c>
      <c r="G5" s="5"/>
      <c r="H5" s="5"/>
      <c r="I5" s="5"/>
      <c r="J5" s="5"/>
      <c r="K5" s="5"/>
      <c r="L5" s="5"/>
      <c r="M5" s="5"/>
      <c r="N5" s="5"/>
      <c r="O5" s="5"/>
      <c r="P5" s="5"/>
      <c r="Q5" s="5"/>
      <c r="R5" s="5"/>
      <c r="S5" s="5"/>
      <c r="T5" s="5"/>
      <c r="U5" s="18" t="s">
        <v>64</v>
      </c>
      <c r="V5" s="5"/>
      <c r="W5" s="5"/>
      <c r="X5" s="5"/>
      <c r="Y5" s="5" t="s">
        <v>64</v>
      </c>
      <c r="Z5" s="5"/>
      <c r="AA5" s="5" t="s">
        <v>64</v>
      </c>
      <c r="AB5" s="5"/>
      <c r="AC5" s="5"/>
      <c r="AD5" s="5"/>
      <c r="AE5" s="5"/>
      <c r="AF5" s="5"/>
      <c r="AG5" s="5" t="s">
        <v>64</v>
      </c>
      <c r="AH5" s="5"/>
      <c r="AI5" s="5" t="s">
        <v>64</v>
      </c>
      <c r="AJ5" s="5"/>
      <c r="AK5" s="5"/>
      <c r="AL5" s="5"/>
      <c r="AM5" s="5"/>
      <c r="AN5" s="5"/>
    </row>
    <row r="6" spans="1:40" x14ac:dyDescent="0.25">
      <c r="A6" s="18">
        <v>3</v>
      </c>
      <c r="B6" s="5"/>
      <c r="C6" s="5"/>
      <c r="D6" s="5"/>
      <c r="E6" s="5"/>
      <c r="F6" s="5"/>
      <c r="G6" s="5"/>
      <c r="H6" s="5"/>
      <c r="I6" s="5"/>
      <c r="J6" s="5"/>
      <c r="K6" s="5"/>
      <c r="L6" s="5"/>
      <c r="M6" s="5"/>
      <c r="N6" s="5"/>
      <c r="O6" s="5"/>
      <c r="P6" s="5"/>
      <c r="Q6" s="5"/>
      <c r="R6" s="5"/>
      <c r="S6" s="5"/>
      <c r="T6" s="5"/>
      <c r="U6" s="5"/>
      <c r="V6" s="5"/>
      <c r="W6" s="5"/>
      <c r="X6" s="5"/>
      <c r="Y6" s="5"/>
      <c r="Z6" s="5"/>
      <c r="AA6" s="6"/>
      <c r="AB6" s="5"/>
      <c r="AC6" s="5"/>
      <c r="AD6" s="5"/>
      <c r="AE6" s="5"/>
      <c r="AF6" s="5"/>
      <c r="AG6" s="5"/>
      <c r="AH6" s="5"/>
      <c r="AI6" s="5"/>
      <c r="AJ6" s="5"/>
      <c r="AK6" s="5"/>
      <c r="AL6" s="5"/>
      <c r="AM6" s="5"/>
      <c r="AN6" s="5"/>
    </row>
    <row r="7" spans="1:40" x14ac:dyDescent="0.25">
      <c r="A7" s="18">
        <v>4</v>
      </c>
      <c r="B7" s="5"/>
      <c r="C7" s="5"/>
      <c r="D7" s="5"/>
      <c r="E7" s="5"/>
      <c r="F7" s="5"/>
      <c r="G7" s="5"/>
      <c r="H7" s="5"/>
      <c r="I7" s="5"/>
      <c r="J7" s="18" t="s">
        <v>64</v>
      </c>
      <c r="K7" s="5"/>
      <c r="L7" s="5"/>
      <c r="M7" s="5"/>
      <c r="N7" s="5"/>
      <c r="O7" s="5"/>
      <c r="P7" s="5"/>
      <c r="Q7" s="18" t="s">
        <v>64</v>
      </c>
      <c r="R7" s="5"/>
      <c r="S7" s="5"/>
      <c r="T7" s="5"/>
      <c r="U7" s="5"/>
      <c r="V7" s="5"/>
      <c r="W7" s="5"/>
      <c r="X7" s="5"/>
      <c r="Y7" s="5"/>
      <c r="Z7" s="5"/>
      <c r="AA7" s="6"/>
      <c r="AB7" s="5"/>
      <c r="AC7" s="5"/>
      <c r="AD7" s="5"/>
      <c r="AE7" s="5"/>
      <c r="AF7" s="5"/>
      <c r="AG7" s="5"/>
      <c r="AH7" s="5"/>
      <c r="AI7" s="5"/>
      <c r="AJ7" s="5"/>
      <c r="AK7" s="5"/>
      <c r="AL7" s="5"/>
      <c r="AM7" s="5"/>
      <c r="AN7" s="5"/>
    </row>
    <row r="8" spans="1:40" x14ac:dyDescent="0.25">
      <c r="A8" s="18">
        <v>5</v>
      </c>
      <c r="B8" s="5"/>
      <c r="C8" s="5"/>
      <c r="D8" s="5"/>
      <c r="E8" s="5"/>
      <c r="F8" s="5"/>
      <c r="G8" s="5"/>
      <c r="H8" s="5"/>
      <c r="I8" s="5"/>
      <c r="J8" s="5"/>
      <c r="K8" s="5"/>
      <c r="L8" s="5"/>
      <c r="M8" s="5"/>
      <c r="N8" s="5"/>
      <c r="O8" s="5"/>
      <c r="P8" s="5"/>
      <c r="Q8" s="5"/>
      <c r="R8" s="5"/>
      <c r="S8" s="5"/>
      <c r="T8" s="5"/>
      <c r="U8" s="5"/>
      <c r="V8" s="5"/>
      <c r="W8" s="5"/>
      <c r="X8" s="5"/>
      <c r="Y8" s="5"/>
      <c r="Z8" s="5"/>
      <c r="AA8" s="6"/>
      <c r="AB8" s="5"/>
      <c r="AC8" s="5"/>
      <c r="AD8" s="5"/>
      <c r="AE8" s="5"/>
      <c r="AF8" s="5"/>
      <c r="AG8" s="5"/>
      <c r="AH8" s="5"/>
      <c r="AI8" s="5"/>
      <c r="AJ8" s="5"/>
      <c r="AK8" s="5" t="s">
        <v>64</v>
      </c>
      <c r="AL8" s="5"/>
      <c r="AM8" s="5"/>
      <c r="AN8" s="5"/>
    </row>
    <row r="9" spans="1:40" x14ac:dyDescent="0.25">
      <c r="A9" s="18">
        <v>6</v>
      </c>
      <c r="B9" s="7"/>
      <c r="C9" s="7"/>
      <c r="D9" s="7"/>
      <c r="E9" s="7"/>
      <c r="F9" s="7"/>
      <c r="G9" s="7"/>
      <c r="H9" s="7"/>
      <c r="I9" s="7"/>
      <c r="J9" s="7"/>
      <c r="K9" s="7"/>
      <c r="L9" s="7"/>
      <c r="M9" s="18" t="s">
        <v>64</v>
      </c>
      <c r="N9" s="5"/>
      <c r="O9" s="5"/>
      <c r="P9" s="5"/>
      <c r="Q9" s="5"/>
      <c r="R9" s="5"/>
      <c r="S9" s="7"/>
      <c r="T9" s="7"/>
      <c r="U9" s="7"/>
      <c r="V9" s="7"/>
      <c r="W9" s="7"/>
      <c r="X9" s="7"/>
      <c r="Y9" s="7"/>
      <c r="Z9" s="7"/>
      <c r="AA9" s="8"/>
      <c r="AB9" s="7"/>
      <c r="AC9" s="7"/>
      <c r="AD9" s="7"/>
      <c r="AE9" s="7"/>
      <c r="AF9" s="7"/>
      <c r="AG9" s="7"/>
      <c r="AH9" s="7"/>
      <c r="AI9" s="7"/>
      <c r="AJ9" s="7"/>
      <c r="AK9" s="7"/>
      <c r="AL9" s="7"/>
      <c r="AM9" s="7"/>
      <c r="AN9" s="7"/>
    </row>
    <row r="10" spans="1:40" x14ac:dyDescent="0.25">
      <c r="A10" s="18">
        <v>7</v>
      </c>
      <c r="B10" s="7"/>
      <c r="C10" s="7"/>
      <c r="D10" s="7"/>
      <c r="E10" s="7"/>
      <c r="F10" s="7"/>
      <c r="G10" s="7"/>
      <c r="H10" s="7"/>
      <c r="I10" s="7"/>
      <c r="J10" s="7"/>
      <c r="K10" s="7"/>
      <c r="L10" s="7"/>
      <c r="M10" s="5"/>
      <c r="N10" s="5"/>
      <c r="O10" s="5"/>
      <c r="P10" s="5"/>
      <c r="Q10" s="5"/>
      <c r="R10" s="5"/>
      <c r="S10" s="7"/>
      <c r="T10" s="18" t="s">
        <v>64</v>
      </c>
      <c r="U10" s="7"/>
      <c r="V10" s="7"/>
      <c r="W10" s="7"/>
      <c r="X10" s="7"/>
      <c r="Y10" s="7"/>
      <c r="Z10" s="7"/>
      <c r="AA10" s="8"/>
      <c r="AB10" s="7"/>
      <c r="AC10" s="7"/>
      <c r="AD10" s="7"/>
      <c r="AE10" s="7"/>
      <c r="AF10" s="7"/>
      <c r="AG10" s="7"/>
      <c r="AH10" s="7"/>
      <c r="AI10" s="7"/>
      <c r="AJ10" s="7"/>
      <c r="AK10" s="7"/>
      <c r="AL10" s="7"/>
      <c r="AM10" s="7"/>
      <c r="AN10" s="7"/>
    </row>
    <row r="11" spans="1:40" x14ac:dyDescent="0.25">
      <c r="A11" s="18">
        <v>8</v>
      </c>
      <c r="B11" s="7"/>
      <c r="C11" s="7"/>
      <c r="D11" s="7"/>
      <c r="E11" s="7"/>
      <c r="F11" s="7"/>
      <c r="G11" s="7"/>
      <c r="H11" s="7"/>
      <c r="I11" s="7"/>
      <c r="J11" s="7"/>
      <c r="K11" s="7"/>
      <c r="L11" s="7"/>
      <c r="M11" s="5"/>
      <c r="N11" s="5"/>
      <c r="O11" s="5"/>
      <c r="P11" s="5"/>
      <c r="Q11" s="5"/>
      <c r="R11" s="18" t="s">
        <v>64</v>
      </c>
      <c r="S11" s="7"/>
      <c r="T11" s="7"/>
      <c r="U11" s="7"/>
      <c r="V11" s="7"/>
      <c r="W11" s="7"/>
      <c r="X11" s="7"/>
      <c r="Y11" s="7"/>
      <c r="Z11" s="7"/>
      <c r="AA11" s="5" t="s">
        <v>64</v>
      </c>
      <c r="AB11" s="7"/>
      <c r="AC11" s="7"/>
      <c r="AD11" s="7"/>
      <c r="AE11" s="7"/>
      <c r="AF11" s="7"/>
      <c r="AG11" s="7"/>
      <c r="AH11" s="7"/>
      <c r="AI11" s="7"/>
      <c r="AJ11" s="7"/>
      <c r="AK11" s="7"/>
      <c r="AL11" s="7"/>
      <c r="AM11" s="7"/>
      <c r="AN11" s="7"/>
    </row>
    <row r="12" spans="1:40" x14ac:dyDescent="0.25">
      <c r="A12" s="18">
        <v>9</v>
      </c>
      <c r="B12" s="7"/>
      <c r="C12" s="7"/>
      <c r="D12" s="7"/>
      <c r="E12" s="7"/>
      <c r="F12" s="7"/>
      <c r="G12" s="7"/>
      <c r="H12" s="7"/>
      <c r="I12" s="7"/>
      <c r="J12" s="7"/>
      <c r="K12" s="7"/>
      <c r="L12" s="7"/>
      <c r="M12" s="5"/>
      <c r="N12" s="5"/>
      <c r="O12" s="5"/>
      <c r="P12" s="5"/>
      <c r="Q12" s="5"/>
      <c r="R12" s="18" t="s">
        <v>64</v>
      </c>
      <c r="S12" s="7"/>
      <c r="T12" s="7"/>
      <c r="U12" s="7"/>
      <c r="V12" s="7"/>
      <c r="W12" s="7"/>
      <c r="X12" s="7"/>
      <c r="Y12" s="7"/>
      <c r="Z12" s="7"/>
      <c r="AA12" s="8"/>
      <c r="AB12" s="7"/>
      <c r="AC12" s="7"/>
      <c r="AD12" s="7"/>
      <c r="AE12" s="7"/>
      <c r="AF12" s="7"/>
      <c r="AG12" s="7"/>
      <c r="AH12" s="7"/>
      <c r="AI12" s="7"/>
      <c r="AJ12" s="7"/>
      <c r="AK12" s="7"/>
      <c r="AL12" s="7"/>
      <c r="AM12" s="7"/>
      <c r="AN12" s="7"/>
    </row>
    <row r="13" spans="1:40" x14ac:dyDescent="0.25">
      <c r="A13" s="18">
        <v>10</v>
      </c>
      <c r="B13" s="7"/>
      <c r="C13" s="7"/>
      <c r="D13" s="7"/>
      <c r="E13" s="7"/>
      <c r="F13" s="7"/>
      <c r="G13" s="7"/>
      <c r="H13" s="7"/>
      <c r="I13" s="7"/>
      <c r="J13" s="7"/>
      <c r="K13" s="7"/>
      <c r="L13" s="7"/>
      <c r="M13" s="5"/>
      <c r="N13" s="5"/>
      <c r="O13" s="5"/>
      <c r="P13" s="5"/>
      <c r="Q13" s="5"/>
      <c r="R13" s="18" t="s">
        <v>64</v>
      </c>
      <c r="S13" s="7"/>
      <c r="T13" s="7"/>
      <c r="U13" s="7"/>
      <c r="V13" s="7"/>
      <c r="W13" s="7"/>
      <c r="X13" s="7"/>
      <c r="Y13" s="7"/>
      <c r="Z13" s="7"/>
      <c r="AA13" s="8"/>
      <c r="AB13" s="7"/>
      <c r="AC13" s="7"/>
      <c r="AD13" s="7"/>
      <c r="AE13" s="7"/>
      <c r="AF13" s="7"/>
      <c r="AG13" s="7"/>
      <c r="AH13" s="7"/>
      <c r="AI13" s="7"/>
      <c r="AJ13" s="7"/>
      <c r="AK13" s="7"/>
      <c r="AL13" s="7"/>
      <c r="AM13" s="7"/>
      <c r="AN13" s="7"/>
    </row>
    <row r="14" spans="1:40" x14ac:dyDescent="0.25">
      <c r="A14" s="18">
        <v>11</v>
      </c>
      <c r="B14" s="7"/>
      <c r="C14" s="7"/>
      <c r="D14" s="7"/>
      <c r="E14" s="7"/>
      <c r="F14" s="7"/>
      <c r="G14" s="7"/>
      <c r="H14" s="7"/>
      <c r="I14" s="7"/>
      <c r="J14" s="7"/>
      <c r="K14" s="7"/>
      <c r="L14" s="7"/>
      <c r="M14" s="5"/>
      <c r="N14" s="5"/>
      <c r="O14" s="5"/>
      <c r="P14" s="5"/>
      <c r="Q14" s="5"/>
      <c r="R14" s="18" t="s">
        <v>64</v>
      </c>
      <c r="S14" s="7"/>
      <c r="T14" s="7"/>
      <c r="U14" s="7"/>
      <c r="V14" s="7"/>
      <c r="W14" s="7"/>
      <c r="X14" s="7"/>
      <c r="Y14" s="7"/>
      <c r="Z14" s="7"/>
      <c r="AA14" s="8"/>
      <c r="AB14" s="7"/>
      <c r="AC14" s="7"/>
      <c r="AD14" s="7"/>
      <c r="AE14" s="7"/>
      <c r="AF14" s="7"/>
      <c r="AG14" s="7"/>
      <c r="AH14" s="7"/>
      <c r="AI14" s="7"/>
      <c r="AJ14" s="7"/>
      <c r="AK14" s="7"/>
      <c r="AL14" s="7"/>
      <c r="AM14" s="7"/>
      <c r="AN14" s="7"/>
    </row>
    <row r="15" spans="1:40" x14ac:dyDescent="0.25">
      <c r="A15" s="18">
        <v>12</v>
      </c>
      <c r="B15" s="5"/>
      <c r="C15" s="5"/>
      <c r="D15" s="5"/>
      <c r="E15" s="5"/>
      <c r="F15" s="5"/>
      <c r="G15" s="5"/>
      <c r="H15" s="5"/>
      <c r="I15" s="5"/>
      <c r="J15" s="5"/>
      <c r="K15" s="5"/>
      <c r="L15" s="5"/>
      <c r="M15" s="5"/>
      <c r="N15" s="5"/>
      <c r="O15" s="5"/>
      <c r="P15" s="5"/>
      <c r="Q15" s="5"/>
      <c r="R15" s="5"/>
      <c r="S15" s="5"/>
      <c r="T15" s="5"/>
      <c r="U15" s="5"/>
      <c r="V15" s="5"/>
      <c r="W15" s="5"/>
      <c r="X15" s="5"/>
      <c r="Y15" s="5"/>
      <c r="Z15" s="5"/>
      <c r="AA15" s="6"/>
      <c r="AB15" s="5"/>
      <c r="AC15" s="5"/>
      <c r="AD15" s="5"/>
      <c r="AE15" s="5"/>
      <c r="AF15" s="5"/>
      <c r="AG15" s="5"/>
      <c r="AH15" s="5"/>
      <c r="AI15" s="5"/>
      <c r="AJ15" s="5"/>
      <c r="AK15" s="5"/>
      <c r="AL15" s="5"/>
      <c r="AM15" s="5"/>
      <c r="AN15" s="5"/>
    </row>
    <row r="16" spans="1:40" x14ac:dyDescent="0.25">
      <c r="A16" s="18">
        <v>13</v>
      </c>
      <c r="B16" s="5"/>
      <c r="C16" s="5"/>
      <c r="D16" s="5"/>
      <c r="E16" s="5"/>
      <c r="F16" s="5"/>
      <c r="G16" s="5"/>
      <c r="H16" s="5"/>
      <c r="I16" s="5"/>
      <c r="J16" s="5"/>
      <c r="K16" s="5"/>
      <c r="L16" s="5"/>
      <c r="M16" s="5"/>
      <c r="N16" s="18" t="s">
        <v>64</v>
      </c>
      <c r="O16" s="5"/>
      <c r="P16" s="5"/>
      <c r="Q16" s="5"/>
      <c r="R16" s="5"/>
      <c r="S16" s="5"/>
      <c r="T16" s="5"/>
      <c r="U16" s="5"/>
      <c r="V16" s="5"/>
      <c r="W16" s="5"/>
      <c r="X16" s="5" t="s">
        <v>64</v>
      </c>
      <c r="Y16" s="5"/>
      <c r="Z16" s="5"/>
      <c r="AA16" s="5" t="s">
        <v>64</v>
      </c>
      <c r="AB16" s="5"/>
      <c r="AC16" s="5"/>
      <c r="AD16" s="5"/>
      <c r="AE16" s="5"/>
      <c r="AF16" s="5"/>
      <c r="AG16" s="5"/>
      <c r="AH16" s="5"/>
      <c r="AI16" s="5"/>
      <c r="AJ16" s="5"/>
      <c r="AK16" s="5"/>
      <c r="AL16" s="5"/>
      <c r="AM16" s="5" t="s">
        <v>64</v>
      </c>
      <c r="AN16" s="5"/>
    </row>
    <row r="17" spans="1:40" x14ac:dyDescent="0.25">
      <c r="A17" s="18">
        <v>14</v>
      </c>
      <c r="B17" s="5"/>
      <c r="C17" s="5"/>
      <c r="D17" s="5"/>
      <c r="E17" s="5"/>
      <c r="F17" s="5"/>
      <c r="G17" s="5"/>
      <c r="H17" s="5"/>
      <c r="I17" s="18" t="s">
        <v>64</v>
      </c>
      <c r="J17" s="5"/>
      <c r="K17" s="5"/>
      <c r="L17" s="5"/>
      <c r="M17" s="18" t="s">
        <v>64</v>
      </c>
      <c r="N17" s="5"/>
      <c r="O17" s="5"/>
      <c r="P17" s="5"/>
      <c r="Q17" s="5"/>
      <c r="R17" s="5"/>
      <c r="S17" s="5"/>
      <c r="T17" s="5"/>
      <c r="U17" s="5"/>
      <c r="V17" s="5"/>
      <c r="W17" s="5"/>
      <c r="X17" s="5"/>
      <c r="Y17" s="5"/>
      <c r="Z17" s="5"/>
      <c r="AA17" s="6"/>
      <c r="AB17" s="5"/>
      <c r="AC17" s="5"/>
      <c r="AD17" s="5"/>
      <c r="AE17" s="5"/>
      <c r="AF17" s="5"/>
      <c r="AG17" s="5"/>
      <c r="AH17" s="5" t="s">
        <v>64</v>
      </c>
      <c r="AI17" s="5"/>
      <c r="AJ17" s="18" t="s">
        <v>65</v>
      </c>
      <c r="AK17" s="5"/>
      <c r="AL17" s="5"/>
      <c r="AM17" s="5"/>
      <c r="AN17" s="5"/>
    </row>
    <row r="18" spans="1:40" x14ac:dyDescent="0.25">
      <c r="A18" s="18">
        <v>15</v>
      </c>
      <c r="B18" s="5"/>
      <c r="C18" s="5"/>
      <c r="D18" s="5"/>
      <c r="E18" s="5"/>
      <c r="F18" s="5"/>
      <c r="G18" s="5"/>
      <c r="H18" s="5"/>
      <c r="I18" s="5"/>
      <c r="J18" s="5"/>
      <c r="K18" s="5"/>
      <c r="L18" s="5"/>
      <c r="M18" s="5"/>
      <c r="N18" s="5"/>
      <c r="O18" s="5"/>
      <c r="P18" s="5"/>
      <c r="Q18" s="5"/>
      <c r="R18" s="5"/>
      <c r="S18" s="5"/>
      <c r="T18" s="5"/>
      <c r="U18" s="5"/>
      <c r="V18" s="5"/>
      <c r="W18" s="5"/>
      <c r="X18" s="5"/>
      <c r="Y18" s="5"/>
      <c r="Z18" s="5"/>
      <c r="AA18" s="6"/>
      <c r="AB18" s="5"/>
      <c r="AC18" s="5"/>
      <c r="AD18" s="5"/>
      <c r="AE18" s="5"/>
      <c r="AF18" s="5"/>
      <c r="AG18" s="5"/>
      <c r="AH18" s="5"/>
      <c r="AI18" s="5"/>
      <c r="AJ18" s="5"/>
      <c r="AK18" s="5"/>
      <c r="AL18" s="5" t="s">
        <v>64</v>
      </c>
      <c r="AM18" s="5"/>
      <c r="AN18" s="5"/>
    </row>
    <row r="19" spans="1:40" x14ac:dyDescent="0.25">
      <c r="A19" s="18">
        <v>16</v>
      </c>
      <c r="B19" s="5"/>
      <c r="C19" s="18" t="s">
        <v>64</v>
      </c>
      <c r="D19" s="5"/>
      <c r="E19" s="5"/>
      <c r="F19" s="5"/>
      <c r="G19" s="5"/>
      <c r="H19" s="5"/>
      <c r="I19" s="5"/>
      <c r="J19" s="5"/>
      <c r="K19" s="5"/>
      <c r="L19" s="5"/>
      <c r="M19" s="5"/>
      <c r="N19" s="5"/>
      <c r="O19" s="5"/>
      <c r="P19" s="5"/>
      <c r="Q19" s="5"/>
      <c r="R19" s="5"/>
      <c r="S19" s="5"/>
      <c r="T19" s="5"/>
      <c r="U19" s="5"/>
      <c r="V19" s="5"/>
      <c r="W19" s="5"/>
      <c r="X19" s="5"/>
      <c r="Y19" s="5"/>
      <c r="Z19" s="5"/>
      <c r="AA19" s="6"/>
      <c r="AB19" s="5"/>
      <c r="AC19" s="5"/>
      <c r="AD19" s="5"/>
      <c r="AE19" s="5"/>
      <c r="AF19" s="5"/>
      <c r="AG19" s="5"/>
      <c r="AH19" s="5"/>
      <c r="AI19" s="5"/>
      <c r="AJ19" s="5"/>
      <c r="AK19" s="5"/>
      <c r="AL19" s="5"/>
      <c r="AM19" s="5"/>
      <c r="AN19" s="5"/>
    </row>
    <row r="20" spans="1:40" x14ac:dyDescent="0.25">
      <c r="A20" s="18">
        <v>17</v>
      </c>
      <c r="B20" s="5"/>
      <c r="C20" s="5"/>
      <c r="D20" s="5"/>
      <c r="E20" s="5"/>
      <c r="F20" s="5"/>
      <c r="G20" s="5"/>
      <c r="H20" s="5"/>
      <c r="I20" s="5"/>
      <c r="J20" s="18" t="s">
        <v>64</v>
      </c>
      <c r="K20" s="5"/>
      <c r="L20" s="5"/>
      <c r="M20" s="5"/>
      <c r="N20" s="5"/>
      <c r="O20" s="5"/>
      <c r="P20" s="5"/>
      <c r="Q20" s="5"/>
      <c r="R20" s="5"/>
      <c r="S20" s="5"/>
      <c r="T20" s="5"/>
      <c r="U20" s="5"/>
      <c r="V20" s="5"/>
      <c r="W20" s="5"/>
      <c r="X20" s="5"/>
      <c r="Y20" s="5"/>
      <c r="Z20" s="5"/>
      <c r="AA20" s="6"/>
      <c r="AB20" s="5"/>
      <c r="AC20" s="5"/>
      <c r="AD20" s="5"/>
      <c r="AE20" s="5"/>
      <c r="AF20" s="5"/>
      <c r="AG20" s="5"/>
      <c r="AH20" s="5"/>
      <c r="AI20" s="5"/>
      <c r="AJ20" s="5"/>
      <c r="AK20" s="5"/>
      <c r="AL20" s="5"/>
      <c r="AM20" s="5"/>
      <c r="AN20" s="5"/>
    </row>
    <row r="21" spans="1:40" x14ac:dyDescent="0.25">
      <c r="A21" s="18">
        <v>18</v>
      </c>
      <c r="B21" s="5"/>
      <c r="C21" s="5"/>
      <c r="D21" s="5"/>
      <c r="E21" s="5"/>
      <c r="F21" s="5"/>
      <c r="G21" s="5"/>
      <c r="H21" s="5"/>
      <c r="I21" s="5"/>
      <c r="J21" s="5"/>
      <c r="K21" s="5"/>
      <c r="L21" s="5"/>
      <c r="M21" s="5"/>
      <c r="N21" s="5"/>
      <c r="O21" s="5"/>
      <c r="P21" s="5"/>
      <c r="Q21" s="5"/>
      <c r="R21" s="5"/>
      <c r="S21" s="5"/>
      <c r="T21" s="5"/>
      <c r="U21" s="5"/>
      <c r="V21" s="5"/>
      <c r="W21" s="5"/>
      <c r="X21" s="5" t="s">
        <v>64</v>
      </c>
      <c r="Y21" s="5"/>
      <c r="Z21" s="5"/>
      <c r="AA21" s="6"/>
      <c r="AB21" s="5"/>
      <c r="AC21" s="5"/>
      <c r="AD21" s="5"/>
      <c r="AE21" s="5"/>
      <c r="AF21" s="5"/>
      <c r="AG21" s="5"/>
      <c r="AH21" s="5"/>
      <c r="AI21" s="5"/>
      <c r="AJ21" s="5"/>
      <c r="AK21" s="5"/>
      <c r="AL21" s="5"/>
      <c r="AM21" s="5" t="s">
        <v>64</v>
      </c>
      <c r="AN21" s="5"/>
    </row>
    <row r="22" spans="1:40" x14ac:dyDescent="0.25">
      <c r="A22" s="18">
        <v>19</v>
      </c>
      <c r="B22" s="5"/>
      <c r="C22" s="5"/>
      <c r="D22" s="5"/>
      <c r="E22" s="5"/>
      <c r="F22" s="5"/>
      <c r="G22" s="5"/>
      <c r="H22" s="5"/>
      <c r="I22" s="5"/>
      <c r="J22" s="5"/>
      <c r="K22" s="5"/>
      <c r="L22" s="5"/>
      <c r="M22" s="5"/>
      <c r="N22" s="5"/>
      <c r="O22" s="5"/>
      <c r="P22" s="5"/>
      <c r="Q22" s="5"/>
      <c r="R22" s="5"/>
      <c r="S22" s="5"/>
      <c r="T22" s="5"/>
      <c r="U22" s="5"/>
      <c r="V22" s="5"/>
      <c r="W22" s="5"/>
      <c r="X22" s="5" t="s">
        <v>64</v>
      </c>
      <c r="Y22" s="5"/>
      <c r="Z22" s="5"/>
      <c r="AA22" s="6"/>
      <c r="AB22" s="5"/>
      <c r="AC22" s="5"/>
      <c r="AD22" s="5"/>
      <c r="AE22" s="5"/>
      <c r="AF22" s="5"/>
      <c r="AG22" s="5"/>
      <c r="AH22" s="5"/>
      <c r="AI22" s="5"/>
      <c r="AJ22" s="5"/>
      <c r="AK22" s="5"/>
      <c r="AL22" s="5"/>
      <c r="AM22" s="5" t="s">
        <v>64</v>
      </c>
      <c r="AN22" s="5"/>
    </row>
    <row r="23" spans="1:40" x14ac:dyDescent="0.25">
      <c r="A23" s="18">
        <v>20</v>
      </c>
      <c r="B23" s="5"/>
      <c r="C23" s="5"/>
      <c r="D23" s="5"/>
      <c r="E23" s="5"/>
      <c r="F23" s="5"/>
      <c r="G23" s="5"/>
      <c r="H23" s="5"/>
      <c r="I23" s="5"/>
      <c r="J23" s="5"/>
      <c r="K23" s="5"/>
      <c r="L23" s="5"/>
      <c r="M23" s="5"/>
      <c r="N23" s="5"/>
      <c r="O23" s="5"/>
      <c r="P23" s="5"/>
      <c r="Q23" s="5"/>
      <c r="R23" s="5"/>
      <c r="S23" s="5"/>
      <c r="T23" s="5"/>
      <c r="U23" s="5"/>
      <c r="V23" s="5"/>
      <c r="W23" s="5"/>
      <c r="X23" s="5"/>
      <c r="Y23" s="5"/>
      <c r="Z23" s="5"/>
      <c r="AA23" s="6"/>
      <c r="AB23" s="5"/>
      <c r="AC23" s="5"/>
      <c r="AD23" s="5"/>
      <c r="AE23" s="5"/>
      <c r="AF23" s="5"/>
      <c r="AG23" s="5"/>
      <c r="AH23" s="5"/>
      <c r="AI23" s="5"/>
      <c r="AJ23" s="5"/>
      <c r="AK23" s="5"/>
      <c r="AL23" s="5"/>
      <c r="AM23" s="5"/>
      <c r="AN23" s="5"/>
    </row>
    <row r="24" spans="1:40" x14ac:dyDescent="0.25">
      <c r="A24" s="18">
        <v>21</v>
      </c>
      <c r="B24" s="5"/>
      <c r="C24" s="5"/>
      <c r="D24" s="5"/>
      <c r="E24" s="5"/>
      <c r="F24" s="5"/>
      <c r="G24" s="5"/>
      <c r="H24" s="5"/>
      <c r="I24" s="5"/>
      <c r="J24" s="5"/>
      <c r="K24" s="5"/>
      <c r="L24" s="5"/>
      <c r="M24" s="5"/>
      <c r="N24" s="18" t="s">
        <v>64</v>
      </c>
      <c r="O24" s="5"/>
      <c r="P24" s="5"/>
      <c r="Q24" s="5"/>
      <c r="R24" s="5"/>
      <c r="S24" s="5"/>
      <c r="T24" s="5"/>
      <c r="U24" s="5"/>
      <c r="V24" s="5"/>
      <c r="W24" s="5"/>
      <c r="X24" s="5" t="s">
        <v>64</v>
      </c>
      <c r="Y24" s="5"/>
      <c r="Z24" s="5"/>
      <c r="AA24" s="6"/>
      <c r="AB24" s="5"/>
      <c r="AC24" s="5"/>
      <c r="AD24" s="5"/>
      <c r="AE24" s="5"/>
      <c r="AF24" s="5"/>
      <c r="AG24" s="5"/>
      <c r="AH24" s="5"/>
      <c r="AI24" s="5"/>
      <c r="AJ24" s="5"/>
      <c r="AK24" s="5"/>
      <c r="AL24" s="5"/>
      <c r="AM24" s="5"/>
      <c r="AN24" s="5"/>
    </row>
    <row r="25" spans="1:40" x14ac:dyDescent="0.25">
      <c r="A25" s="18">
        <v>22</v>
      </c>
      <c r="B25" s="5"/>
      <c r="C25" s="5"/>
      <c r="D25" s="5"/>
      <c r="E25" s="5"/>
      <c r="F25" s="5"/>
      <c r="G25" s="5"/>
      <c r="H25" s="5"/>
      <c r="I25" s="5"/>
      <c r="J25" s="5"/>
      <c r="K25" s="5"/>
      <c r="L25" s="5"/>
      <c r="M25" s="5"/>
      <c r="N25" s="18" t="s">
        <v>64</v>
      </c>
      <c r="O25" s="5"/>
      <c r="P25" s="5"/>
      <c r="Q25" s="5"/>
      <c r="R25" s="5"/>
      <c r="S25" s="5"/>
      <c r="T25" s="18" t="s">
        <v>64</v>
      </c>
      <c r="U25" s="5"/>
      <c r="V25" s="5"/>
      <c r="W25" s="5"/>
      <c r="X25" s="5" t="s">
        <v>64</v>
      </c>
      <c r="Y25" s="5"/>
      <c r="Z25" s="5"/>
      <c r="AA25" s="6"/>
      <c r="AB25" s="5"/>
      <c r="AC25" s="5"/>
      <c r="AD25" s="5"/>
      <c r="AE25" s="5"/>
      <c r="AF25" s="5"/>
      <c r="AG25" s="5"/>
      <c r="AH25" s="5"/>
      <c r="AI25" s="5"/>
      <c r="AJ25" s="5"/>
      <c r="AK25" s="5"/>
      <c r="AL25" s="5"/>
      <c r="AM25" s="5"/>
      <c r="AN25" s="5"/>
    </row>
    <row r="26" spans="1:40" x14ac:dyDescent="0.25">
      <c r="A26" s="18">
        <v>23</v>
      </c>
      <c r="B26" s="5"/>
      <c r="C26" s="5"/>
      <c r="D26" s="5"/>
      <c r="E26" s="5"/>
      <c r="F26" s="5"/>
      <c r="G26" s="5"/>
      <c r="H26" s="5"/>
      <c r="I26" s="5"/>
      <c r="J26" s="5"/>
      <c r="K26" s="5"/>
      <c r="L26" s="5"/>
      <c r="M26" s="5"/>
      <c r="N26" s="5"/>
      <c r="O26" s="5"/>
      <c r="P26" s="5"/>
      <c r="Q26" s="5"/>
      <c r="R26" s="5"/>
      <c r="S26" s="5"/>
      <c r="T26" s="5"/>
      <c r="U26" s="5"/>
      <c r="V26" s="5"/>
      <c r="W26" s="5" t="s">
        <v>64</v>
      </c>
      <c r="X26" s="5"/>
      <c r="Y26" s="5"/>
      <c r="Z26" s="5"/>
      <c r="AA26" s="6"/>
      <c r="AB26" s="5"/>
      <c r="AC26" s="5"/>
      <c r="AD26" s="5"/>
      <c r="AE26" s="5"/>
      <c r="AF26" s="5"/>
      <c r="AG26" s="5"/>
      <c r="AH26" s="5"/>
      <c r="AI26" s="5"/>
      <c r="AJ26" s="5"/>
      <c r="AK26" s="5"/>
      <c r="AL26" s="5"/>
      <c r="AM26" s="5" t="s">
        <v>64</v>
      </c>
      <c r="AN26" s="5"/>
    </row>
    <row r="27" spans="1:40" x14ac:dyDescent="0.25">
      <c r="A27" s="18">
        <v>24</v>
      </c>
      <c r="B27" s="5"/>
      <c r="C27" s="5"/>
      <c r="D27" s="5"/>
      <c r="E27" s="5"/>
      <c r="F27" s="5"/>
      <c r="G27" s="5"/>
      <c r="H27" s="5"/>
      <c r="I27" s="5"/>
      <c r="J27" s="5"/>
      <c r="K27" s="5"/>
      <c r="L27" s="5"/>
      <c r="M27" s="5"/>
      <c r="N27" s="5"/>
      <c r="O27" s="5"/>
      <c r="P27" s="5"/>
      <c r="Q27" s="5"/>
      <c r="R27" s="5"/>
      <c r="S27" s="5"/>
      <c r="T27" s="5"/>
      <c r="U27" s="5"/>
      <c r="V27" s="5"/>
      <c r="W27" s="5" t="s">
        <v>64</v>
      </c>
      <c r="X27" s="5"/>
      <c r="Y27" s="5"/>
      <c r="Z27" s="5"/>
      <c r="AA27" s="6"/>
      <c r="AB27" s="5"/>
      <c r="AC27" s="5"/>
      <c r="AD27" s="5"/>
      <c r="AE27" s="5"/>
      <c r="AF27" s="5"/>
      <c r="AG27" s="5"/>
      <c r="AH27" s="5"/>
      <c r="AI27" s="5"/>
      <c r="AJ27" s="5"/>
      <c r="AK27" s="5"/>
      <c r="AL27" s="5"/>
      <c r="AM27" s="5" t="s">
        <v>64</v>
      </c>
      <c r="AN27" s="5"/>
    </row>
    <row r="28" spans="1:40" x14ac:dyDescent="0.25">
      <c r="A28" s="18">
        <v>25</v>
      </c>
      <c r="B28" s="5"/>
      <c r="C28" s="5"/>
      <c r="D28" s="5"/>
      <c r="E28" s="5"/>
      <c r="F28" s="5"/>
      <c r="G28" s="5"/>
      <c r="H28" s="5"/>
      <c r="I28" s="5"/>
      <c r="J28" s="5"/>
      <c r="K28" s="5"/>
      <c r="L28" s="5"/>
      <c r="M28" s="5"/>
      <c r="N28" s="5"/>
      <c r="O28" s="5"/>
      <c r="P28" s="5"/>
      <c r="Q28" s="5"/>
      <c r="R28" s="5"/>
      <c r="S28" s="5"/>
      <c r="T28" s="5"/>
      <c r="U28" s="5"/>
      <c r="V28" s="5"/>
      <c r="W28" s="5" t="s">
        <v>64</v>
      </c>
      <c r="X28" s="5"/>
      <c r="Y28" s="5"/>
      <c r="Z28" s="5"/>
      <c r="AA28" s="6"/>
      <c r="AB28" s="5"/>
      <c r="AC28" s="5"/>
      <c r="AD28" s="5"/>
      <c r="AE28" s="5"/>
      <c r="AF28" s="5"/>
      <c r="AG28" s="5"/>
      <c r="AH28" s="5"/>
      <c r="AI28" s="5"/>
      <c r="AJ28" s="5"/>
      <c r="AK28" s="5"/>
      <c r="AL28" s="5"/>
      <c r="AM28" s="5" t="s">
        <v>64</v>
      </c>
      <c r="AN28" s="5"/>
    </row>
    <row r="29" spans="1:40" x14ac:dyDescent="0.25">
      <c r="A29" s="18">
        <v>26</v>
      </c>
      <c r="B29" s="5"/>
      <c r="C29" s="5"/>
      <c r="D29" s="5"/>
      <c r="E29" s="5"/>
      <c r="F29" s="5"/>
      <c r="G29" s="5"/>
      <c r="H29" s="5"/>
      <c r="I29" s="5"/>
      <c r="J29" s="5"/>
      <c r="K29" s="5"/>
      <c r="L29" s="5"/>
      <c r="M29" s="5"/>
      <c r="N29" s="5"/>
      <c r="O29" s="5"/>
      <c r="P29" s="5"/>
      <c r="Q29" s="5"/>
      <c r="R29" s="5"/>
      <c r="S29" s="5"/>
      <c r="T29" s="5"/>
      <c r="U29" s="5"/>
      <c r="V29" s="5"/>
      <c r="W29" s="5" t="s">
        <v>64</v>
      </c>
      <c r="X29" s="5"/>
      <c r="Y29" s="5"/>
      <c r="Z29" s="5"/>
      <c r="AA29" s="6"/>
      <c r="AB29" s="5"/>
      <c r="AC29" s="5"/>
      <c r="AD29" s="5"/>
      <c r="AE29" s="5"/>
      <c r="AF29" s="5"/>
      <c r="AG29" s="5"/>
      <c r="AH29" s="5"/>
      <c r="AI29" s="5"/>
      <c r="AJ29" s="5"/>
      <c r="AK29" s="5"/>
      <c r="AL29" s="5"/>
      <c r="AM29" s="5" t="s">
        <v>64</v>
      </c>
      <c r="AN29" s="5"/>
    </row>
    <row r="30" spans="1:40" x14ac:dyDescent="0.25">
      <c r="A30" s="18">
        <v>27</v>
      </c>
      <c r="B30" s="5"/>
      <c r="C30" s="5"/>
      <c r="D30" s="5"/>
      <c r="E30" s="5"/>
      <c r="F30" s="5"/>
      <c r="G30" s="5"/>
      <c r="H30" s="5"/>
      <c r="I30" s="5"/>
      <c r="J30" s="5"/>
      <c r="K30" s="5"/>
      <c r="L30" s="5"/>
      <c r="M30" s="5"/>
      <c r="N30" s="5"/>
      <c r="O30" s="5"/>
      <c r="P30" s="5"/>
      <c r="Q30" s="5"/>
      <c r="R30" s="5"/>
      <c r="S30" s="5"/>
      <c r="T30" s="5"/>
      <c r="U30" s="5"/>
      <c r="V30" s="5"/>
      <c r="W30" s="5" t="s">
        <v>64</v>
      </c>
      <c r="X30" s="5"/>
      <c r="Y30" s="5"/>
      <c r="Z30" s="5"/>
      <c r="AA30" s="6"/>
      <c r="AB30" s="5"/>
      <c r="AC30" s="5"/>
      <c r="AD30" s="5"/>
      <c r="AE30" s="5"/>
      <c r="AF30" s="5"/>
      <c r="AG30" s="5"/>
      <c r="AH30" s="5"/>
      <c r="AI30" s="5"/>
      <c r="AJ30" s="5"/>
      <c r="AK30" s="5"/>
      <c r="AL30" s="5"/>
      <c r="AM30" s="5" t="s">
        <v>64</v>
      </c>
      <c r="AN30" s="5"/>
    </row>
    <row r="31" spans="1:40" x14ac:dyDescent="0.25">
      <c r="A31" s="18">
        <v>28</v>
      </c>
      <c r="B31" s="5"/>
      <c r="C31" s="5"/>
      <c r="D31" s="5"/>
      <c r="E31" s="5"/>
      <c r="F31" s="5"/>
      <c r="G31" s="5"/>
      <c r="H31" s="5"/>
      <c r="I31" s="5"/>
      <c r="J31" s="5"/>
      <c r="K31" s="5"/>
      <c r="L31" s="5"/>
      <c r="M31" s="5"/>
      <c r="N31" s="5"/>
      <c r="O31" s="5"/>
      <c r="P31" s="5"/>
      <c r="Q31" s="5"/>
      <c r="R31" s="5"/>
      <c r="S31" s="5"/>
      <c r="T31" s="5"/>
      <c r="U31" s="5"/>
      <c r="V31" s="5"/>
      <c r="W31" s="5" t="s">
        <v>64</v>
      </c>
      <c r="X31" s="5"/>
      <c r="Y31" s="5"/>
      <c r="Z31" s="5"/>
      <c r="AA31" s="6"/>
      <c r="AB31" s="5"/>
      <c r="AC31" s="5"/>
      <c r="AD31" s="5"/>
      <c r="AE31" s="5"/>
      <c r="AF31" s="5"/>
      <c r="AG31" s="5"/>
      <c r="AH31" s="5"/>
      <c r="AI31" s="5"/>
      <c r="AJ31" s="5"/>
      <c r="AK31" s="5"/>
      <c r="AL31" s="5"/>
      <c r="AM31" s="5" t="s">
        <v>64</v>
      </c>
      <c r="AN31" s="5"/>
    </row>
    <row r="32" spans="1:40" x14ac:dyDescent="0.25">
      <c r="A32" s="18">
        <v>29</v>
      </c>
      <c r="B32" s="18" t="s">
        <v>64</v>
      </c>
      <c r="C32" s="5"/>
      <c r="D32" s="18" t="s">
        <v>64</v>
      </c>
      <c r="E32" s="18" t="s">
        <v>64</v>
      </c>
      <c r="F32" s="5"/>
      <c r="G32" s="18" t="s">
        <v>64</v>
      </c>
      <c r="H32" s="18" t="s">
        <v>64</v>
      </c>
      <c r="I32" s="5"/>
      <c r="J32" s="5"/>
      <c r="K32" s="18" t="s">
        <v>64</v>
      </c>
      <c r="L32" s="18" t="s">
        <v>64</v>
      </c>
      <c r="M32" s="5"/>
      <c r="N32" s="5"/>
      <c r="O32" s="5"/>
      <c r="P32" s="18" t="s">
        <v>64</v>
      </c>
      <c r="Q32" s="5"/>
      <c r="R32" s="5"/>
      <c r="S32" s="18" t="s">
        <v>64</v>
      </c>
      <c r="T32" s="5"/>
      <c r="U32" s="5"/>
      <c r="V32" s="5"/>
      <c r="W32" s="5"/>
      <c r="X32" s="5"/>
      <c r="Y32" s="5"/>
      <c r="Z32" s="5"/>
      <c r="AA32" s="5" t="s">
        <v>64</v>
      </c>
      <c r="AB32" s="5"/>
      <c r="AC32" s="5" t="s">
        <v>64</v>
      </c>
      <c r="AD32" s="5"/>
      <c r="AE32" s="5"/>
      <c r="AF32" s="5"/>
      <c r="AG32" s="5"/>
      <c r="AH32" s="5"/>
      <c r="AI32" s="5"/>
      <c r="AJ32" s="5"/>
      <c r="AK32" s="5" t="s">
        <v>64</v>
      </c>
      <c r="AL32" s="5"/>
      <c r="AM32" s="5"/>
      <c r="AN32" s="5"/>
    </row>
    <row r="33" spans="1:40" x14ac:dyDescent="0.25">
      <c r="A33" s="18">
        <v>30</v>
      </c>
      <c r="B33" s="5"/>
      <c r="C33" s="5"/>
      <c r="D33" s="18" t="s">
        <v>64</v>
      </c>
      <c r="E33" s="18" t="s">
        <v>64</v>
      </c>
      <c r="F33" s="5"/>
      <c r="G33" s="18" t="s">
        <v>64</v>
      </c>
      <c r="H33" s="18" t="s">
        <v>64</v>
      </c>
      <c r="I33" s="5"/>
      <c r="J33" s="5"/>
      <c r="K33" s="18" t="s">
        <v>64</v>
      </c>
      <c r="L33" s="18" t="s">
        <v>64</v>
      </c>
      <c r="M33" s="5"/>
      <c r="N33" s="5"/>
      <c r="O33" s="5"/>
      <c r="P33" s="18" t="s">
        <v>64</v>
      </c>
      <c r="Q33" s="5"/>
      <c r="R33" s="5"/>
      <c r="S33" s="18" t="s">
        <v>64</v>
      </c>
      <c r="T33" s="5"/>
      <c r="U33" s="5"/>
      <c r="V33" s="5"/>
      <c r="W33" s="5"/>
      <c r="X33" s="5"/>
      <c r="Y33" s="5"/>
      <c r="Z33" s="5"/>
      <c r="AA33" s="5" t="s">
        <v>64</v>
      </c>
      <c r="AB33" s="5"/>
      <c r="AC33" s="5" t="s">
        <v>64</v>
      </c>
      <c r="AD33" s="5"/>
      <c r="AE33" s="5"/>
      <c r="AF33" s="5"/>
      <c r="AG33" s="5"/>
      <c r="AH33" s="5"/>
      <c r="AI33" s="5"/>
      <c r="AJ33" s="5"/>
      <c r="AK33" s="5" t="s">
        <v>64</v>
      </c>
      <c r="AL33" s="5"/>
      <c r="AM33" s="5"/>
      <c r="AN33" s="5"/>
    </row>
    <row r="34" spans="1:40" x14ac:dyDescent="0.25">
      <c r="A34" s="18">
        <v>31</v>
      </c>
      <c r="B34" s="5"/>
      <c r="C34" s="5"/>
      <c r="D34" s="5"/>
      <c r="E34" s="18" t="s">
        <v>64</v>
      </c>
      <c r="F34" s="5"/>
      <c r="G34" s="5"/>
      <c r="H34" s="5"/>
      <c r="I34" s="18" t="s">
        <v>64</v>
      </c>
      <c r="J34" s="5"/>
      <c r="K34" s="5"/>
      <c r="L34" s="5"/>
      <c r="M34" s="5"/>
      <c r="N34" s="5"/>
      <c r="O34" s="5"/>
      <c r="P34" s="5"/>
      <c r="Q34" s="5"/>
      <c r="R34" s="5"/>
      <c r="S34" s="5"/>
      <c r="T34" s="18" t="s">
        <v>64</v>
      </c>
      <c r="U34" s="5"/>
      <c r="V34" s="5"/>
      <c r="W34" s="5"/>
      <c r="X34" s="5"/>
      <c r="Y34" s="5"/>
      <c r="Z34" s="5"/>
      <c r="AA34" s="6"/>
      <c r="AB34" s="5"/>
      <c r="AC34" s="5"/>
      <c r="AD34" s="5"/>
      <c r="AE34" s="5"/>
      <c r="AF34" s="5"/>
      <c r="AG34" s="5"/>
      <c r="AH34" s="5"/>
      <c r="AI34" s="5"/>
      <c r="AJ34" s="5"/>
      <c r="AK34" s="5"/>
      <c r="AL34" s="5"/>
      <c r="AM34" s="5"/>
      <c r="AN34" s="5"/>
    </row>
    <row r="35" spans="1:40" x14ac:dyDescent="0.25">
      <c r="A35" s="18">
        <v>32</v>
      </c>
      <c r="B35" s="5"/>
      <c r="C35" s="5"/>
      <c r="D35" s="5"/>
      <c r="E35" s="5"/>
      <c r="F35" s="5"/>
      <c r="G35" s="5"/>
      <c r="H35" s="5"/>
      <c r="I35" s="5"/>
      <c r="J35" s="5"/>
      <c r="K35" s="5"/>
      <c r="L35" s="5"/>
      <c r="M35" s="5"/>
      <c r="N35" s="18" t="s">
        <v>64</v>
      </c>
      <c r="O35" s="5"/>
      <c r="P35" s="5"/>
      <c r="Q35" s="5"/>
      <c r="R35" s="5"/>
      <c r="S35" s="5"/>
      <c r="T35" s="5"/>
      <c r="U35" s="5"/>
      <c r="V35" s="5"/>
      <c r="W35" s="5"/>
      <c r="X35" s="5" t="s">
        <v>64</v>
      </c>
      <c r="Y35" s="5"/>
      <c r="Z35" s="5"/>
      <c r="AA35" s="5" t="s">
        <v>64</v>
      </c>
      <c r="AB35" s="5"/>
      <c r="AC35" s="5"/>
      <c r="AD35" s="5"/>
      <c r="AE35" s="5"/>
      <c r="AF35" s="5"/>
      <c r="AG35" s="5"/>
      <c r="AH35" s="5"/>
      <c r="AI35" s="5"/>
      <c r="AJ35" s="5"/>
      <c r="AK35" s="5"/>
      <c r="AL35" s="5"/>
      <c r="AM35" s="5" t="s">
        <v>64</v>
      </c>
      <c r="AN35" s="5"/>
    </row>
    <row r="36" spans="1:40" x14ac:dyDescent="0.25">
      <c r="A36" s="18">
        <v>33</v>
      </c>
      <c r="B36" s="5"/>
      <c r="C36" s="5"/>
      <c r="D36" s="5"/>
      <c r="E36" s="5"/>
      <c r="F36" s="5"/>
      <c r="G36" s="5"/>
      <c r="H36" s="5"/>
      <c r="I36" s="5"/>
      <c r="J36" s="5"/>
      <c r="K36" s="5"/>
      <c r="L36" s="5"/>
      <c r="M36" s="5"/>
      <c r="N36" s="18" t="s">
        <v>64</v>
      </c>
      <c r="O36" s="5"/>
      <c r="P36" s="5"/>
      <c r="Q36" s="5"/>
      <c r="R36" s="5"/>
      <c r="S36" s="5"/>
      <c r="T36" s="5"/>
      <c r="U36" s="5"/>
      <c r="V36" s="5"/>
      <c r="W36" s="5"/>
      <c r="X36" s="5" t="s">
        <v>64</v>
      </c>
      <c r="Y36" s="5"/>
      <c r="Z36" s="5"/>
      <c r="AA36" s="6"/>
      <c r="AB36" s="5"/>
      <c r="AC36" s="5"/>
      <c r="AD36" s="5"/>
      <c r="AE36" s="5"/>
      <c r="AF36" s="5"/>
      <c r="AG36" s="5"/>
      <c r="AH36" s="5"/>
      <c r="AI36" s="5"/>
      <c r="AJ36" s="5"/>
      <c r="AK36" s="5"/>
      <c r="AL36" s="5"/>
      <c r="AM36" s="5" t="s">
        <v>64</v>
      </c>
      <c r="AN36" s="5"/>
    </row>
    <row r="37" spans="1:40" x14ac:dyDescent="0.25">
      <c r="A37" s="18">
        <v>34</v>
      </c>
      <c r="B37" s="5"/>
      <c r="C37" s="5"/>
      <c r="D37" s="5"/>
      <c r="E37" s="5"/>
      <c r="F37" s="5"/>
      <c r="G37" s="5"/>
      <c r="H37" s="5"/>
      <c r="I37" s="5"/>
      <c r="J37" s="5"/>
      <c r="K37" s="5"/>
      <c r="L37" s="5"/>
      <c r="M37" s="5"/>
      <c r="N37" s="5"/>
      <c r="O37" s="5"/>
      <c r="P37" s="5"/>
      <c r="Q37" s="5"/>
      <c r="R37" s="5"/>
      <c r="S37" s="5"/>
      <c r="T37" s="5"/>
      <c r="U37" s="5"/>
      <c r="V37" s="5"/>
      <c r="W37" s="5"/>
      <c r="X37" s="5"/>
      <c r="Y37" s="5"/>
      <c r="Z37" s="5"/>
      <c r="AA37" s="6"/>
      <c r="AB37" s="5"/>
      <c r="AC37" s="5"/>
      <c r="AD37" s="5"/>
      <c r="AE37" s="5"/>
      <c r="AF37" s="5"/>
      <c r="AG37" s="5"/>
      <c r="AH37" s="5"/>
      <c r="AI37" s="5"/>
      <c r="AJ37" s="5"/>
      <c r="AK37" s="5"/>
      <c r="AL37" s="5"/>
      <c r="AM37" s="5"/>
      <c r="AN37" s="5"/>
    </row>
    <row r="38" spans="1:40" x14ac:dyDescent="0.25">
      <c r="A38" s="18">
        <v>35</v>
      </c>
      <c r="B38" s="5"/>
      <c r="C38" s="5"/>
      <c r="D38" s="5"/>
      <c r="E38" s="5"/>
      <c r="F38" s="5"/>
      <c r="G38" s="5"/>
      <c r="H38" s="5"/>
      <c r="I38" s="5"/>
      <c r="J38" s="5"/>
      <c r="K38" s="5"/>
      <c r="L38" s="18" t="s">
        <v>64</v>
      </c>
      <c r="M38" s="5"/>
      <c r="N38" s="5"/>
      <c r="O38" s="5"/>
      <c r="P38" s="5"/>
      <c r="Q38" s="5"/>
      <c r="R38" s="5"/>
      <c r="S38" s="5"/>
      <c r="T38" s="5"/>
      <c r="U38" s="5"/>
      <c r="V38" s="5"/>
      <c r="W38" s="5"/>
      <c r="X38" s="5"/>
      <c r="Y38" s="5"/>
      <c r="Z38" s="5"/>
      <c r="AA38" s="6"/>
      <c r="AB38" s="5"/>
      <c r="AC38" s="5"/>
      <c r="AD38" s="5"/>
      <c r="AE38" s="5"/>
      <c r="AF38" s="5"/>
      <c r="AG38" s="5"/>
      <c r="AH38" s="5"/>
      <c r="AI38" s="5"/>
      <c r="AJ38" s="5"/>
      <c r="AK38" s="5"/>
      <c r="AL38" s="5"/>
      <c r="AM38" s="5"/>
      <c r="AN38" s="5"/>
    </row>
    <row r="39" spans="1:40" x14ac:dyDescent="0.25">
      <c r="A39" s="18">
        <v>36</v>
      </c>
      <c r="B39" s="9"/>
      <c r="C39" s="9"/>
      <c r="D39" s="18" t="s">
        <v>64</v>
      </c>
      <c r="E39" s="9"/>
      <c r="F39" s="9"/>
      <c r="G39" s="9"/>
      <c r="H39" s="9"/>
      <c r="I39" s="9"/>
      <c r="J39" s="9"/>
      <c r="K39" s="9"/>
      <c r="L39" s="18" t="s">
        <v>64</v>
      </c>
      <c r="M39" s="9"/>
      <c r="N39" s="9"/>
      <c r="O39" s="9"/>
      <c r="P39" s="9"/>
      <c r="Q39" s="9"/>
      <c r="R39" s="9"/>
      <c r="S39" s="9"/>
      <c r="T39" s="9"/>
      <c r="U39" s="9"/>
      <c r="V39" s="9"/>
      <c r="W39" s="9"/>
      <c r="X39" s="9"/>
      <c r="Y39" s="9"/>
      <c r="Z39" s="9"/>
      <c r="AA39" s="10"/>
      <c r="AB39" s="9"/>
      <c r="AC39" s="5" t="s">
        <v>64</v>
      </c>
      <c r="AD39" s="9"/>
      <c r="AE39" s="9"/>
      <c r="AF39" s="9"/>
      <c r="AG39" s="5" t="s">
        <v>64</v>
      </c>
      <c r="AH39" s="9"/>
      <c r="AI39" s="9"/>
      <c r="AJ39" s="9"/>
      <c r="AK39" s="9"/>
      <c r="AL39" s="9"/>
      <c r="AM39" s="9"/>
      <c r="AN39" s="9"/>
    </row>
    <row r="40" spans="1:40" x14ac:dyDescent="0.25">
      <c r="A40" s="18">
        <v>37</v>
      </c>
      <c r="B40" s="9"/>
      <c r="C40" s="9"/>
      <c r="D40" s="9"/>
      <c r="E40" s="9"/>
      <c r="F40" s="9"/>
      <c r="G40" s="9"/>
      <c r="H40" s="9"/>
      <c r="I40" s="9"/>
      <c r="J40" s="9"/>
      <c r="K40" s="9"/>
      <c r="L40" s="18" t="s">
        <v>64</v>
      </c>
      <c r="M40" s="9"/>
      <c r="N40" s="9"/>
      <c r="O40" s="9"/>
      <c r="P40" s="9"/>
      <c r="Q40" s="9"/>
      <c r="R40" s="9"/>
      <c r="S40" s="9"/>
      <c r="T40" s="9"/>
      <c r="U40" s="9"/>
      <c r="V40" s="9"/>
      <c r="W40" s="9"/>
      <c r="X40" s="9"/>
      <c r="Y40" s="9"/>
      <c r="Z40" s="9"/>
      <c r="AA40" s="5" t="s">
        <v>64</v>
      </c>
      <c r="AB40" s="5" t="s">
        <v>64</v>
      </c>
      <c r="AC40" s="9"/>
      <c r="AD40" s="9"/>
      <c r="AE40" s="5" t="s">
        <v>64</v>
      </c>
      <c r="AF40" s="9"/>
      <c r="AG40" s="9"/>
      <c r="AH40" s="9"/>
      <c r="AI40" s="9"/>
      <c r="AJ40" s="9"/>
      <c r="AK40" s="5" t="s">
        <v>64</v>
      </c>
      <c r="AL40" s="9"/>
      <c r="AM40" s="9"/>
      <c r="AN40" s="9"/>
    </row>
    <row r="41" spans="1:40" x14ac:dyDescent="0.25">
      <c r="A41" s="18">
        <v>38</v>
      </c>
      <c r="B41" s="9"/>
      <c r="C41" s="9"/>
      <c r="D41" s="9"/>
      <c r="E41" s="18" t="s">
        <v>64</v>
      </c>
      <c r="F41" s="9"/>
      <c r="G41" s="9"/>
      <c r="H41" s="9"/>
      <c r="I41" s="9"/>
      <c r="J41" s="9"/>
      <c r="K41" s="9"/>
      <c r="L41" s="18" t="s">
        <v>64</v>
      </c>
      <c r="M41" s="9"/>
      <c r="N41" s="9"/>
      <c r="O41" s="9"/>
      <c r="P41" s="9"/>
      <c r="Q41" s="9"/>
      <c r="R41" s="9"/>
      <c r="S41" s="9"/>
      <c r="T41" s="9"/>
      <c r="U41" s="9"/>
      <c r="V41" s="9"/>
      <c r="W41" s="9"/>
      <c r="X41" s="9"/>
      <c r="Y41" s="9"/>
      <c r="Z41" s="9"/>
      <c r="AA41" s="10"/>
      <c r="AB41" s="9"/>
      <c r="AC41" s="9"/>
      <c r="AD41" s="9"/>
      <c r="AE41" s="9"/>
      <c r="AF41" s="9"/>
      <c r="AG41" s="9"/>
      <c r="AH41" s="9"/>
      <c r="AI41" s="9"/>
      <c r="AJ41" s="9"/>
      <c r="AK41" s="9"/>
      <c r="AL41" s="9"/>
      <c r="AM41" s="9"/>
      <c r="AN41" s="9"/>
    </row>
    <row r="42" spans="1:40" x14ac:dyDescent="0.25">
      <c r="A42" s="18">
        <v>39</v>
      </c>
      <c r="B42" s="5"/>
      <c r="C42" s="5"/>
      <c r="D42" s="5"/>
      <c r="E42" s="5"/>
      <c r="F42" s="5"/>
      <c r="G42" s="5"/>
      <c r="H42" s="5"/>
      <c r="I42" s="5"/>
      <c r="J42" s="5"/>
      <c r="K42" s="5"/>
      <c r="L42" s="5"/>
      <c r="M42" s="5"/>
      <c r="N42" s="5"/>
      <c r="O42" s="18" t="s">
        <v>64</v>
      </c>
      <c r="P42" s="5"/>
      <c r="Q42" s="5"/>
      <c r="R42" s="5"/>
      <c r="S42" s="5"/>
      <c r="T42" s="5"/>
      <c r="U42" s="5"/>
      <c r="V42" s="5"/>
      <c r="W42" s="5"/>
      <c r="X42" s="5"/>
      <c r="Y42" s="5"/>
      <c r="Z42" s="5"/>
      <c r="AA42" s="6"/>
      <c r="AB42" s="5"/>
      <c r="AC42" s="5"/>
      <c r="AD42" s="5"/>
      <c r="AE42" s="5"/>
      <c r="AF42" s="5"/>
      <c r="AG42" s="5"/>
      <c r="AH42" s="5"/>
      <c r="AI42" s="5"/>
      <c r="AJ42" s="5"/>
      <c r="AK42" s="5"/>
      <c r="AL42" s="5"/>
      <c r="AM42" s="5"/>
      <c r="AN42" s="5"/>
    </row>
    <row r="43" spans="1:40" x14ac:dyDescent="0.25">
      <c r="A43" s="18">
        <v>40</v>
      </c>
      <c r="B43" s="5"/>
      <c r="C43" s="5"/>
      <c r="D43" s="5"/>
      <c r="E43" s="5"/>
      <c r="F43" s="5"/>
      <c r="G43" s="5"/>
      <c r="H43" s="5"/>
      <c r="I43" s="5"/>
      <c r="J43" s="5"/>
      <c r="K43" s="5"/>
      <c r="L43" s="5"/>
      <c r="M43" s="5"/>
      <c r="N43" s="18" t="s">
        <v>64</v>
      </c>
      <c r="O43" s="5"/>
      <c r="P43" s="5"/>
      <c r="Q43" s="5"/>
      <c r="R43" s="5"/>
      <c r="S43" s="5"/>
      <c r="T43" s="5"/>
      <c r="U43" s="5"/>
      <c r="V43" s="5"/>
      <c r="W43" s="5"/>
      <c r="X43" s="5" t="s">
        <v>64</v>
      </c>
      <c r="Y43" s="5"/>
      <c r="Z43" s="5"/>
      <c r="AA43" s="5" t="s">
        <v>64</v>
      </c>
      <c r="AB43" s="5"/>
      <c r="AC43" s="5"/>
      <c r="AD43" s="5"/>
      <c r="AE43" s="5"/>
      <c r="AF43" s="5"/>
      <c r="AG43" s="5"/>
      <c r="AH43" s="5"/>
      <c r="AI43" s="5"/>
      <c r="AJ43" s="5"/>
      <c r="AK43" s="5"/>
      <c r="AL43" s="5"/>
      <c r="AM43" s="5" t="s">
        <v>64</v>
      </c>
      <c r="AN43" s="5"/>
    </row>
    <row r="44" spans="1:40" x14ac:dyDescent="0.25">
      <c r="A44" s="18">
        <v>41</v>
      </c>
      <c r="B44" s="5"/>
      <c r="C44" s="5"/>
      <c r="D44" s="5"/>
      <c r="E44" s="5"/>
      <c r="F44" s="5"/>
      <c r="G44" s="5"/>
      <c r="H44" s="5"/>
      <c r="I44" s="5"/>
      <c r="J44" s="5"/>
      <c r="K44" s="5"/>
      <c r="L44" s="5"/>
      <c r="M44" s="5"/>
      <c r="N44" s="5"/>
      <c r="O44" s="5"/>
      <c r="P44" s="5"/>
      <c r="Q44" s="5"/>
      <c r="R44" s="5"/>
      <c r="S44" s="5"/>
      <c r="T44" s="5"/>
      <c r="U44" s="5"/>
      <c r="V44" s="5"/>
      <c r="W44" s="5"/>
      <c r="X44" s="5"/>
      <c r="Y44" s="5"/>
      <c r="Z44" s="5"/>
      <c r="AA44" s="6"/>
      <c r="AB44" s="5"/>
      <c r="AC44" s="5"/>
      <c r="AD44" s="5"/>
      <c r="AE44" s="5"/>
      <c r="AF44" s="5"/>
      <c r="AG44" s="5"/>
      <c r="AH44" s="5"/>
      <c r="AI44" s="5"/>
      <c r="AJ44" s="5"/>
      <c r="AK44" s="5"/>
      <c r="AL44" s="5"/>
      <c r="AM44" s="5"/>
      <c r="AN44" s="5"/>
    </row>
    <row r="45" spans="1:40" x14ac:dyDescent="0.25">
      <c r="A45" s="18">
        <v>42</v>
      </c>
      <c r="B45" s="5"/>
      <c r="C45" s="5"/>
      <c r="D45" s="5"/>
      <c r="E45" s="5"/>
      <c r="F45" s="5"/>
      <c r="G45" s="5"/>
      <c r="H45" s="5"/>
      <c r="I45" s="5"/>
      <c r="J45" s="5"/>
      <c r="K45" s="5"/>
      <c r="L45" s="5"/>
      <c r="M45" s="5"/>
      <c r="N45" s="5"/>
      <c r="O45" s="5"/>
      <c r="P45" s="5"/>
      <c r="Q45" s="5"/>
      <c r="R45" s="5"/>
      <c r="S45" s="5"/>
      <c r="T45" s="18" t="s">
        <v>64</v>
      </c>
      <c r="U45" s="5"/>
      <c r="V45" s="5"/>
      <c r="W45" s="5"/>
      <c r="X45" s="5"/>
      <c r="Y45" s="5"/>
      <c r="Z45" s="5"/>
      <c r="AA45" s="6"/>
      <c r="AB45" s="5"/>
      <c r="AC45" s="5"/>
      <c r="AD45" s="5"/>
      <c r="AE45" s="5"/>
      <c r="AF45" s="5"/>
      <c r="AG45" s="5"/>
      <c r="AH45" s="5"/>
      <c r="AI45" s="5"/>
      <c r="AJ45" s="5"/>
      <c r="AK45" s="5"/>
      <c r="AL45" s="5"/>
      <c r="AM45" s="5"/>
      <c r="AN45" s="5"/>
    </row>
    <row r="46" spans="1:40" x14ac:dyDescent="0.25">
      <c r="A46" s="18">
        <v>43</v>
      </c>
      <c r="B46" s="5"/>
      <c r="C46" s="5"/>
      <c r="D46" s="5"/>
      <c r="E46" s="5"/>
      <c r="F46" s="5"/>
      <c r="G46" s="5"/>
      <c r="H46" s="5"/>
      <c r="I46" s="5"/>
      <c r="J46" s="5"/>
      <c r="K46" s="5"/>
      <c r="L46" s="5"/>
      <c r="M46" s="5"/>
      <c r="N46" s="5"/>
      <c r="O46" s="5"/>
      <c r="P46" s="5"/>
      <c r="Q46" s="5"/>
      <c r="R46" s="5"/>
      <c r="S46" s="5"/>
      <c r="T46" s="18" t="s">
        <v>64</v>
      </c>
      <c r="U46" s="5"/>
      <c r="V46" s="5"/>
      <c r="W46" s="5"/>
      <c r="X46" s="5"/>
      <c r="Y46" s="5"/>
      <c r="Z46" s="5"/>
      <c r="AA46" s="6"/>
      <c r="AB46" s="5"/>
      <c r="AC46" s="5"/>
      <c r="AD46" s="5"/>
      <c r="AE46" s="5"/>
      <c r="AF46" s="5"/>
      <c r="AG46" s="5"/>
      <c r="AH46" s="5"/>
      <c r="AI46" s="5"/>
      <c r="AJ46" s="5"/>
      <c r="AK46" s="5"/>
      <c r="AL46" s="5"/>
      <c r="AM46" s="5"/>
      <c r="AN46" s="5"/>
    </row>
    <row r="47" spans="1:40" x14ac:dyDescent="0.25">
      <c r="A47" s="18">
        <v>44</v>
      </c>
      <c r="B47" s="5"/>
      <c r="C47" s="5"/>
      <c r="D47" s="5"/>
      <c r="E47" s="5"/>
      <c r="F47" s="5"/>
      <c r="G47" s="5"/>
      <c r="H47" s="5"/>
      <c r="I47" s="5"/>
      <c r="J47" s="5"/>
      <c r="K47" s="5"/>
      <c r="L47" s="5"/>
      <c r="M47" s="5"/>
      <c r="N47" s="5"/>
      <c r="O47" s="5"/>
      <c r="P47" s="5"/>
      <c r="Q47" s="5"/>
      <c r="R47" s="5"/>
      <c r="S47" s="5"/>
      <c r="T47" s="18" t="s">
        <v>64</v>
      </c>
      <c r="U47" s="5"/>
      <c r="V47" s="5"/>
      <c r="W47" s="5"/>
      <c r="X47" s="5"/>
      <c r="Y47" s="5"/>
      <c r="Z47" s="5"/>
      <c r="AA47" s="6"/>
      <c r="AB47" s="5"/>
      <c r="AC47" s="5"/>
      <c r="AD47" s="5"/>
      <c r="AE47" s="5"/>
      <c r="AF47" s="5"/>
      <c r="AG47" s="5"/>
      <c r="AH47" s="5"/>
      <c r="AI47" s="5"/>
      <c r="AJ47" s="5"/>
      <c r="AK47" s="5"/>
      <c r="AL47" s="5"/>
      <c r="AM47" s="5"/>
      <c r="AN47" s="5"/>
    </row>
    <row r="48" spans="1:40" x14ac:dyDescent="0.25">
      <c r="A48" s="18">
        <v>45</v>
      </c>
      <c r="B48" s="5"/>
      <c r="C48" s="5"/>
      <c r="D48" s="5"/>
      <c r="E48" s="5"/>
      <c r="F48" s="5"/>
      <c r="G48" s="5"/>
      <c r="H48" s="5"/>
      <c r="I48" s="5"/>
      <c r="J48" s="5"/>
      <c r="K48" s="5"/>
      <c r="L48" s="5"/>
      <c r="M48" s="5"/>
      <c r="N48" s="5"/>
      <c r="O48" s="5"/>
      <c r="P48" s="5"/>
      <c r="Q48" s="5"/>
      <c r="R48" s="5"/>
      <c r="S48" s="5"/>
      <c r="T48" s="18" t="s">
        <v>64</v>
      </c>
      <c r="U48" s="5"/>
      <c r="V48" s="5"/>
      <c r="W48" s="5"/>
      <c r="X48" s="5"/>
      <c r="Y48" s="5"/>
      <c r="Z48" s="5"/>
      <c r="AA48" s="6"/>
      <c r="AB48" s="5"/>
      <c r="AC48" s="5"/>
      <c r="AD48" s="5"/>
      <c r="AE48" s="5"/>
      <c r="AF48" s="5"/>
      <c r="AG48" s="5"/>
      <c r="AH48" s="5"/>
      <c r="AI48" s="5"/>
      <c r="AJ48" s="5"/>
      <c r="AK48" s="5"/>
      <c r="AL48" s="5"/>
      <c r="AM48" s="5"/>
      <c r="AN48" s="5"/>
    </row>
    <row r="49" spans="1:40" x14ac:dyDescent="0.25">
      <c r="A49" s="18">
        <v>46</v>
      </c>
      <c r="B49" s="5"/>
      <c r="C49" s="5"/>
      <c r="D49" s="5"/>
      <c r="E49" s="5"/>
      <c r="F49" s="5"/>
      <c r="G49" s="5"/>
      <c r="H49" s="5"/>
      <c r="I49" s="5"/>
      <c r="J49" s="5"/>
      <c r="K49" s="5"/>
      <c r="L49" s="5"/>
      <c r="M49" s="5"/>
      <c r="N49" s="5"/>
      <c r="O49" s="5"/>
      <c r="P49" s="5"/>
      <c r="Q49" s="5"/>
      <c r="R49" s="5"/>
      <c r="S49" s="5"/>
      <c r="T49" s="18" t="s">
        <v>64</v>
      </c>
      <c r="U49" s="5"/>
      <c r="V49" s="5"/>
      <c r="W49" s="5"/>
      <c r="X49" s="5"/>
      <c r="Y49" s="5"/>
      <c r="Z49" s="5"/>
      <c r="AA49" s="6"/>
      <c r="AB49" s="5"/>
      <c r="AC49" s="5"/>
      <c r="AD49" s="5"/>
      <c r="AE49" s="5"/>
      <c r="AF49" s="5"/>
      <c r="AG49" s="5"/>
      <c r="AH49" s="5"/>
      <c r="AI49" s="5"/>
      <c r="AJ49" s="5"/>
      <c r="AK49" s="5"/>
      <c r="AL49" s="5"/>
      <c r="AM49" s="5"/>
      <c r="AN49" s="5"/>
    </row>
    <row r="50" spans="1:40" x14ac:dyDescent="0.25">
      <c r="A50" s="18">
        <v>47</v>
      </c>
      <c r="B50" s="5"/>
      <c r="C50" s="5"/>
      <c r="D50" s="5"/>
      <c r="E50" s="5"/>
      <c r="F50" s="5"/>
      <c r="G50" s="5"/>
      <c r="H50" s="5"/>
      <c r="I50" s="5"/>
      <c r="J50" s="5"/>
      <c r="K50" s="5"/>
      <c r="L50" s="5"/>
      <c r="M50" s="5"/>
      <c r="N50" s="5"/>
      <c r="O50" s="5"/>
      <c r="P50" s="5"/>
      <c r="Q50" s="5"/>
      <c r="R50" s="5"/>
      <c r="S50" s="5"/>
      <c r="T50" s="18" t="s">
        <v>64</v>
      </c>
      <c r="U50" s="5"/>
      <c r="V50" s="5"/>
      <c r="W50" s="5"/>
      <c r="X50" s="5"/>
      <c r="Y50" s="5"/>
      <c r="Z50" s="5"/>
      <c r="AA50" s="6"/>
      <c r="AB50" s="5"/>
      <c r="AC50" s="5"/>
      <c r="AD50" s="5"/>
      <c r="AE50" s="5"/>
      <c r="AF50" s="5"/>
      <c r="AG50" s="5"/>
      <c r="AH50" s="5"/>
      <c r="AI50" s="5"/>
      <c r="AJ50" s="5"/>
      <c r="AK50" s="5"/>
      <c r="AL50" s="5"/>
      <c r="AM50" s="5"/>
      <c r="AN50" s="5"/>
    </row>
    <row r="51" spans="1:40" x14ac:dyDescent="0.25">
      <c r="A51" s="18">
        <v>48</v>
      </c>
      <c r="B51" s="5"/>
      <c r="C51" s="5"/>
      <c r="D51" s="5"/>
      <c r="E51" s="5"/>
      <c r="F51" s="5"/>
      <c r="G51" s="5"/>
      <c r="H51" s="5"/>
      <c r="I51" s="5"/>
      <c r="J51" s="5"/>
      <c r="K51" s="5"/>
      <c r="L51" s="5"/>
      <c r="M51" s="5"/>
      <c r="N51" s="5"/>
      <c r="O51" s="5"/>
      <c r="P51" s="5"/>
      <c r="Q51" s="5"/>
      <c r="R51" s="5"/>
      <c r="S51" s="5"/>
      <c r="T51" s="18" t="s">
        <v>64</v>
      </c>
      <c r="U51" s="5"/>
      <c r="V51" s="5"/>
      <c r="W51" s="5"/>
      <c r="X51" s="5"/>
      <c r="Y51" s="5"/>
      <c r="Z51" s="5"/>
      <c r="AA51" s="6"/>
      <c r="AB51" s="5"/>
      <c r="AC51" s="5"/>
      <c r="AD51" s="5"/>
      <c r="AE51" s="5"/>
      <c r="AF51" s="5"/>
      <c r="AG51" s="5"/>
      <c r="AH51" s="5"/>
      <c r="AI51" s="5"/>
      <c r="AJ51" s="5"/>
      <c r="AK51" s="5"/>
      <c r="AL51" s="5"/>
      <c r="AM51" s="5"/>
      <c r="AN51" s="5"/>
    </row>
    <row r="52" spans="1:40" x14ac:dyDescent="0.25">
      <c r="A52" s="18">
        <v>49</v>
      </c>
      <c r="B52" s="5"/>
      <c r="C52" s="5"/>
      <c r="D52" s="5"/>
      <c r="E52" s="5"/>
      <c r="F52" s="5"/>
      <c r="G52" s="5"/>
      <c r="H52" s="5"/>
      <c r="I52" s="5"/>
      <c r="J52" s="5"/>
      <c r="K52" s="5"/>
      <c r="L52" s="5"/>
      <c r="M52" s="5"/>
      <c r="N52" s="5"/>
      <c r="O52" s="5"/>
      <c r="P52" s="5"/>
      <c r="Q52" s="5"/>
      <c r="R52" s="5"/>
      <c r="S52" s="5"/>
      <c r="T52" s="18" t="s">
        <v>64</v>
      </c>
      <c r="U52" s="5"/>
      <c r="V52" s="5"/>
      <c r="W52" s="5"/>
      <c r="X52" s="5"/>
      <c r="Y52" s="5"/>
      <c r="Z52" s="5"/>
      <c r="AA52" s="6"/>
      <c r="AB52" s="5"/>
      <c r="AC52" s="5"/>
      <c r="AD52" s="5"/>
      <c r="AE52" s="5"/>
      <c r="AF52" s="5"/>
      <c r="AG52" s="5"/>
      <c r="AH52" s="5"/>
      <c r="AI52" s="5"/>
      <c r="AJ52" s="5"/>
      <c r="AK52" s="5"/>
      <c r="AL52" s="5"/>
      <c r="AM52" s="5"/>
      <c r="AN52" s="5"/>
    </row>
    <row r="53" spans="1:40" x14ac:dyDescent="0.25">
      <c r="A53" s="18">
        <v>50</v>
      </c>
      <c r="B53" s="5"/>
      <c r="C53" s="5"/>
      <c r="D53" s="5"/>
      <c r="E53" s="5"/>
      <c r="F53" s="5"/>
      <c r="G53" s="5"/>
      <c r="H53" s="5"/>
      <c r="I53" s="5"/>
      <c r="J53" s="5"/>
      <c r="K53" s="5"/>
      <c r="L53" s="5"/>
      <c r="M53" s="5"/>
      <c r="N53" s="5"/>
      <c r="O53" s="5"/>
      <c r="P53" s="5"/>
      <c r="Q53" s="5"/>
      <c r="R53" s="5"/>
      <c r="S53" s="5"/>
      <c r="T53" s="18" t="s">
        <v>64</v>
      </c>
      <c r="U53" s="5"/>
      <c r="V53" s="5"/>
      <c r="W53" s="5"/>
      <c r="X53" s="5"/>
      <c r="Y53" s="5"/>
      <c r="Z53" s="18" t="s">
        <v>65</v>
      </c>
      <c r="AA53" s="6"/>
      <c r="AB53" s="5"/>
      <c r="AC53" s="5"/>
      <c r="AD53" s="5"/>
      <c r="AE53" s="5"/>
      <c r="AF53" s="5"/>
      <c r="AG53" s="5"/>
      <c r="AH53" s="5"/>
      <c r="AI53" s="5"/>
      <c r="AJ53" s="5"/>
      <c r="AK53" s="5"/>
      <c r="AL53" s="5"/>
      <c r="AM53" s="5"/>
      <c r="AN53" s="5"/>
    </row>
    <row r="54" spans="1:40" x14ac:dyDescent="0.25">
      <c r="A54" s="18">
        <v>51</v>
      </c>
      <c r="B54" s="5"/>
      <c r="C54" s="5"/>
      <c r="D54" s="5"/>
      <c r="E54" s="5"/>
      <c r="F54" s="5"/>
      <c r="G54" s="18" t="s">
        <v>64</v>
      </c>
      <c r="H54" s="18" t="s">
        <v>64</v>
      </c>
      <c r="I54" s="5"/>
      <c r="J54" s="5"/>
      <c r="K54" s="5"/>
      <c r="L54" s="18" t="s">
        <v>64</v>
      </c>
      <c r="M54" s="5"/>
      <c r="N54" s="5"/>
      <c r="O54" s="5"/>
      <c r="P54" s="18" t="s">
        <v>64</v>
      </c>
      <c r="Q54" s="5"/>
      <c r="R54" s="5"/>
      <c r="S54" s="5"/>
      <c r="T54" s="5"/>
      <c r="U54" s="5"/>
      <c r="V54" s="5"/>
      <c r="W54" s="5"/>
      <c r="X54" s="5"/>
      <c r="Y54" s="5"/>
      <c r="Z54" s="5"/>
      <c r="AA54" s="5" t="s">
        <v>64</v>
      </c>
      <c r="AB54" s="5"/>
      <c r="AC54" s="5"/>
      <c r="AD54" s="18" t="s">
        <v>64</v>
      </c>
      <c r="AE54" s="5" t="s">
        <v>64</v>
      </c>
      <c r="AF54" s="5"/>
      <c r="AG54" s="5"/>
      <c r="AH54" s="5"/>
      <c r="AI54" s="5"/>
      <c r="AJ54" s="5"/>
      <c r="AK54" s="5" t="s">
        <v>64</v>
      </c>
      <c r="AL54" s="5"/>
      <c r="AM54" s="5"/>
      <c r="AN54" s="5"/>
    </row>
    <row r="55" spans="1:40" x14ac:dyDescent="0.25">
      <c r="A55" s="18">
        <v>52</v>
      </c>
      <c r="B55" s="5"/>
      <c r="C55" s="5"/>
      <c r="D55" s="5"/>
      <c r="E55" s="18" t="s">
        <v>64</v>
      </c>
      <c r="F55" s="5"/>
      <c r="G55" s="5"/>
      <c r="H55" s="5"/>
      <c r="I55" s="5"/>
      <c r="J55" s="5"/>
      <c r="K55" s="5"/>
      <c r="L55" s="18" t="s">
        <v>64</v>
      </c>
      <c r="M55" s="5"/>
      <c r="N55" s="5"/>
      <c r="O55" s="5"/>
      <c r="P55" s="5"/>
      <c r="Q55" s="5"/>
      <c r="R55" s="5"/>
      <c r="S55" s="5"/>
      <c r="T55" s="5"/>
      <c r="U55" s="5"/>
      <c r="V55" s="5" t="s">
        <v>64</v>
      </c>
      <c r="W55" s="5"/>
      <c r="X55" s="5"/>
      <c r="Y55" s="5"/>
      <c r="Z55" s="5"/>
      <c r="AA55" s="6"/>
      <c r="AB55" s="5"/>
      <c r="AC55" s="5"/>
      <c r="AD55" s="5"/>
      <c r="AE55" s="5"/>
      <c r="AF55" s="5"/>
      <c r="AG55" s="5"/>
      <c r="AH55" s="5"/>
      <c r="AI55" s="5"/>
      <c r="AJ55" s="5"/>
      <c r="AK55" s="5"/>
      <c r="AL55" s="5"/>
      <c r="AM55" s="5"/>
      <c r="AN55" s="5"/>
    </row>
    <row r="56" spans="1:40" x14ac:dyDescent="0.25">
      <c r="A56" s="18">
        <v>53</v>
      </c>
      <c r="B56" s="18" t="s">
        <v>64</v>
      </c>
      <c r="C56" s="5"/>
      <c r="D56" s="18" t="s">
        <v>64</v>
      </c>
      <c r="E56" s="5"/>
      <c r="F56" s="5"/>
      <c r="G56" s="18" t="s">
        <v>64</v>
      </c>
      <c r="H56" s="5"/>
      <c r="I56" s="5"/>
      <c r="J56" s="5"/>
      <c r="K56" s="18" t="s">
        <v>64</v>
      </c>
      <c r="L56" s="18" t="s">
        <v>64</v>
      </c>
      <c r="M56" s="5"/>
      <c r="N56" s="5"/>
      <c r="O56" s="5"/>
      <c r="P56" s="18" t="s">
        <v>64</v>
      </c>
      <c r="Q56" s="5"/>
      <c r="R56" s="5"/>
      <c r="S56" s="18" t="s">
        <v>64</v>
      </c>
      <c r="T56" s="5"/>
      <c r="U56" s="5"/>
      <c r="V56" s="5"/>
      <c r="W56" s="5"/>
      <c r="X56" s="5"/>
      <c r="Y56" s="5"/>
      <c r="Z56" s="5"/>
      <c r="AA56" s="5" t="s">
        <v>64</v>
      </c>
      <c r="AB56" s="5"/>
      <c r="AC56" s="5" t="s">
        <v>64</v>
      </c>
      <c r="AD56" s="5"/>
      <c r="AE56" s="5"/>
      <c r="AF56" s="5"/>
      <c r="AG56" s="5"/>
      <c r="AH56" s="5"/>
      <c r="AI56" s="5"/>
      <c r="AJ56" s="5"/>
      <c r="AK56" s="5"/>
      <c r="AL56" s="5"/>
      <c r="AM56" s="5"/>
      <c r="AN56" s="5"/>
    </row>
    <row r="57" spans="1:40" x14ac:dyDescent="0.25">
      <c r="A57" s="18">
        <v>54</v>
      </c>
      <c r="B57" s="18" t="s">
        <v>64</v>
      </c>
      <c r="C57" s="5"/>
      <c r="D57" s="5"/>
      <c r="E57" s="18" t="s">
        <v>64</v>
      </c>
      <c r="F57" s="5"/>
      <c r="G57" s="5"/>
      <c r="H57" s="5"/>
      <c r="I57" s="5"/>
      <c r="J57" s="5"/>
      <c r="K57" s="5"/>
      <c r="L57" s="18" t="s">
        <v>64</v>
      </c>
      <c r="M57" s="5"/>
      <c r="N57" s="5"/>
      <c r="O57" s="5"/>
      <c r="P57" s="5"/>
      <c r="Q57" s="5"/>
      <c r="R57" s="5"/>
      <c r="S57" s="5"/>
      <c r="T57" s="5"/>
      <c r="U57" s="5"/>
      <c r="V57" s="5" t="s">
        <v>64</v>
      </c>
      <c r="W57" s="5"/>
      <c r="X57" s="5"/>
      <c r="Y57" s="5"/>
      <c r="Z57" s="5"/>
      <c r="AA57" s="5" t="s">
        <v>64</v>
      </c>
      <c r="AB57" s="5"/>
      <c r="AC57" s="5"/>
      <c r="AD57" s="5"/>
      <c r="AE57" s="5"/>
      <c r="AF57" s="5"/>
      <c r="AG57" s="5"/>
      <c r="AH57" s="5"/>
      <c r="AI57" s="5"/>
      <c r="AJ57" s="5"/>
      <c r="AK57" s="5" t="s">
        <v>64</v>
      </c>
      <c r="AL57" s="5"/>
      <c r="AM57" s="5"/>
      <c r="AN57" s="5"/>
    </row>
    <row r="58" spans="1:40" x14ac:dyDescent="0.25">
      <c r="A58" s="18">
        <v>55</v>
      </c>
      <c r="B58" s="5"/>
      <c r="C58" s="5"/>
      <c r="D58" s="5"/>
      <c r="E58" s="18" t="s">
        <v>64</v>
      </c>
      <c r="F58" s="5"/>
      <c r="G58" s="5"/>
      <c r="H58" s="18" t="s">
        <v>64</v>
      </c>
      <c r="I58" s="5"/>
      <c r="J58" s="5"/>
      <c r="K58" s="5"/>
      <c r="L58" s="18" t="s">
        <v>64</v>
      </c>
      <c r="M58" s="5"/>
      <c r="N58" s="5"/>
      <c r="O58" s="5"/>
      <c r="P58" s="5"/>
      <c r="Q58" s="5"/>
      <c r="R58" s="5"/>
      <c r="S58" s="5"/>
      <c r="T58" s="5"/>
      <c r="U58" s="5"/>
      <c r="V58" s="5" t="s">
        <v>64</v>
      </c>
      <c r="W58" s="5"/>
      <c r="X58" s="5"/>
      <c r="Y58" s="5"/>
      <c r="Z58" s="5"/>
      <c r="AA58" s="5" t="s">
        <v>64</v>
      </c>
      <c r="AB58" s="5"/>
      <c r="AC58" s="5"/>
      <c r="AD58" s="5"/>
      <c r="AE58" s="5"/>
      <c r="AF58" s="5"/>
      <c r="AG58" s="5"/>
      <c r="AH58" s="5"/>
      <c r="AI58" s="5"/>
      <c r="AJ58" s="5"/>
      <c r="AK58" s="5"/>
      <c r="AL58" s="5"/>
      <c r="AM58" s="5"/>
      <c r="AN58" s="5"/>
    </row>
    <row r="59" spans="1:40" x14ac:dyDescent="0.25">
      <c r="A59" s="18">
        <v>56</v>
      </c>
      <c r="B59" s="5"/>
      <c r="C59" s="5"/>
      <c r="D59" s="5"/>
      <c r="E59" s="18" t="s">
        <v>64</v>
      </c>
      <c r="F59" s="5"/>
      <c r="G59" s="5"/>
      <c r="H59" s="5"/>
      <c r="I59" s="5"/>
      <c r="J59" s="5"/>
      <c r="K59" s="18" t="s">
        <v>64</v>
      </c>
      <c r="L59" s="5"/>
      <c r="M59" s="5"/>
      <c r="N59" s="5"/>
      <c r="O59" s="5"/>
      <c r="P59" s="18" t="s">
        <v>64</v>
      </c>
      <c r="Q59" s="5"/>
      <c r="R59" s="5"/>
      <c r="S59" s="5"/>
      <c r="T59" s="5"/>
      <c r="U59" s="5"/>
      <c r="V59" s="5" t="s">
        <v>64</v>
      </c>
      <c r="W59" s="5"/>
      <c r="X59" s="5"/>
      <c r="Y59" s="5"/>
      <c r="Z59" s="5"/>
      <c r="AA59" s="6"/>
      <c r="AB59" s="5"/>
      <c r="AC59" s="5" t="s">
        <v>64</v>
      </c>
      <c r="AD59" s="5"/>
      <c r="AE59" s="5"/>
      <c r="AF59" s="5"/>
      <c r="AG59" s="5"/>
      <c r="AH59" s="5"/>
      <c r="AI59" s="5"/>
      <c r="AJ59" s="5"/>
      <c r="AK59" s="5" t="s">
        <v>64</v>
      </c>
      <c r="AL59" s="5"/>
      <c r="AM59" s="5"/>
      <c r="AN59" s="5" t="s">
        <v>64</v>
      </c>
    </row>
    <row r="60" spans="1:40" x14ac:dyDescent="0.25">
      <c r="A60" s="18">
        <v>57</v>
      </c>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2"/>
      <c r="AB60" s="11"/>
      <c r="AC60" s="11"/>
      <c r="AD60" s="11"/>
      <c r="AE60" s="11"/>
      <c r="AF60" s="11"/>
      <c r="AG60" s="11"/>
      <c r="AH60" s="11"/>
      <c r="AI60" s="5" t="s">
        <v>64</v>
      </c>
      <c r="AJ60" s="11"/>
      <c r="AK60" s="11"/>
      <c r="AL60" s="11"/>
      <c r="AM60" s="11"/>
      <c r="AN60" s="11"/>
    </row>
    <row r="61" spans="1:40" x14ac:dyDescent="0.25">
      <c r="A61" s="18">
        <v>58</v>
      </c>
      <c r="B61" s="11"/>
      <c r="C61" s="11"/>
      <c r="D61" s="11"/>
      <c r="E61" s="11"/>
      <c r="F61" s="11"/>
      <c r="G61" s="11"/>
      <c r="H61" s="11"/>
      <c r="I61" s="11"/>
      <c r="J61" s="18" t="s">
        <v>64</v>
      </c>
      <c r="K61" s="11"/>
      <c r="L61" s="11"/>
      <c r="M61" s="11"/>
      <c r="N61" s="11"/>
      <c r="O61" s="11"/>
      <c r="P61" s="11"/>
      <c r="Q61" s="18" t="s">
        <v>64</v>
      </c>
      <c r="R61" s="11"/>
      <c r="S61" s="11"/>
      <c r="T61" s="11"/>
      <c r="U61" s="11"/>
      <c r="V61" s="11"/>
      <c r="W61" s="11"/>
      <c r="X61" s="11"/>
      <c r="Y61" s="11"/>
      <c r="Z61" s="11"/>
      <c r="AA61" s="12"/>
      <c r="AB61" s="11"/>
      <c r="AC61" s="11"/>
      <c r="AD61" s="11"/>
      <c r="AE61" s="11"/>
      <c r="AF61" s="11"/>
      <c r="AG61" s="11"/>
      <c r="AH61" s="11"/>
      <c r="AI61" s="11"/>
      <c r="AJ61" s="11"/>
      <c r="AK61" s="11"/>
      <c r="AL61" s="11"/>
      <c r="AM61" s="11"/>
      <c r="AN61" s="11"/>
    </row>
    <row r="62" spans="1:40" x14ac:dyDescent="0.25">
      <c r="A62" s="18">
        <v>59</v>
      </c>
      <c r="B62" s="11"/>
      <c r="C62" s="11"/>
      <c r="D62" s="11"/>
      <c r="E62" s="11"/>
      <c r="F62" s="11"/>
      <c r="G62" s="11"/>
      <c r="H62" s="11"/>
      <c r="I62" s="11"/>
      <c r="J62" s="18" t="s">
        <v>64</v>
      </c>
      <c r="K62" s="11"/>
      <c r="L62" s="11"/>
      <c r="M62" s="11"/>
      <c r="N62" s="11"/>
      <c r="O62" s="11"/>
      <c r="P62" s="11"/>
      <c r="Q62" s="18" t="s">
        <v>64</v>
      </c>
      <c r="R62" s="11"/>
      <c r="S62" s="11"/>
      <c r="T62" s="11"/>
      <c r="U62" s="11"/>
      <c r="V62" s="11"/>
      <c r="W62" s="11"/>
      <c r="X62" s="11"/>
      <c r="Y62" s="11"/>
      <c r="Z62" s="11"/>
      <c r="AA62" s="12"/>
      <c r="AB62" s="11"/>
      <c r="AC62" s="11"/>
      <c r="AD62" s="11"/>
      <c r="AE62" s="11"/>
      <c r="AF62" s="11"/>
      <c r="AG62" s="11"/>
      <c r="AH62" s="11"/>
      <c r="AI62" s="11"/>
      <c r="AJ62" s="11"/>
      <c r="AK62" s="11"/>
      <c r="AL62" s="11"/>
      <c r="AM62" s="11"/>
      <c r="AN62" s="11"/>
    </row>
    <row r="63" spans="1:40" x14ac:dyDescent="0.25">
      <c r="A63" s="18">
        <v>60</v>
      </c>
      <c r="B63" s="11"/>
      <c r="C63" s="11"/>
      <c r="D63" s="11"/>
      <c r="E63" s="11"/>
      <c r="F63" s="11"/>
      <c r="G63" s="11"/>
      <c r="H63" s="11"/>
      <c r="I63" s="11"/>
      <c r="J63" s="18" t="s">
        <v>64</v>
      </c>
      <c r="K63" s="11"/>
      <c r="L63" s="11"/>
      <c r="M63" s="11"/>
      <c r="N63" s="11"/>
      <c r="O63" s="11"/>
      <c r="P63" s="11"/>
      <c r="Q63" s="18" t="s">
        <v>64</v>
      </c>
      <c r="R63" s="11"/>
      <c r="S63" s="11"/>
      <c r="T63" s="11"/>
      <c r="U63" s="11"/>
      <c r="V63" s="11"/>
      <c r="W63" s="11"/>
      <c r="X63" s="11"/>
      <c r="Y63" s="11"/>
      <c r="Z63" s="11"/>
      <c r="AA63" s="12"/>
      <c r="AB63" s="11"/>
      <c r="AC63" s="11"/>
      <c r="AD63" s="11"/>
      <c r="AE63" s="11"/>
      <c r="AF63" s="11"/>
      <c r="AG63" s="11"/>
      <c r="AH63" s="11"/>
      <c r="AI63" s="11"/>
      <c r="AJ63" s="11"/>
      <c r="AK63" s="11"/>
      <c r="AL63" s="11"/>
      <c r="AM63" s="11"/>
      <c r="AN63" s="11"/>
    </row>
    <row r="64" spans="1:40" x14ac:dyDescent="0.25">
      <c r="A64" s="18">
        <v>61</v>
      </c>
      <c r="B64" s="11"/>
      <c r="C64" s="11"/>
      <c r="D64" s="11"/>
      <c r="E64" s="11"/>
      <c r="F64" s="11"/>
      <c r="G64" s="11"/>
      <c r="H64" s="11"/>
      <c r="I64" s="11"/>
      <c r="J64" s="18" t="s">
        <v>64</v>
      </c>
      <c r="K64" s="11"/>
      <c r="L64" s="11"/>
      <c r="M64" s="11"/>
      <c r="N64" s="11"/>
      <c r="O64" s="11"/>
      <c r="P64" s="11"/>
      <c r="Q64" s="18" t="s">
        <v>64</v>
      </c>
      <c r="R64" s="11"/>
      <c r="S64" s="11"/>
      <c r="T64" s="11"/>
      <c r="U64" s="11"/>
      <c r="V64" s="11"/>
      <c r="W64" s="11"/>
      <c r="X64" s="11"/>
      <c r="Y64" s="11"/>
      <c r="Z64" s="11"/>
      <c r="AA64" s="12"/>
      <c r="AB64" s="11"/>
      <c r="AC64" s="11"/>
      <c r="AD64" s="11"/>
      <c r="AE64" s="11"/>
      <c r="AF64" s="11"/>
      <c r="AG64" s="11"/>
      <c r="AH64" s="11"/>
      <c r="AI64" s="11"/>
      <c r="AJ64" s="11"/>
      <c r="AK64" s="11"/>
      <c r="AL64" s="11"/>
      <c r="AM64" s="11"/>
      <c r="AN64" s="11"/>
    </row>
    <row r="65" spans="1:40" x14ac:dyDescent="0.25">
      <c r="A65" s="18">
        <v>62</v>
      </c>
      <c r="B65" s="11"/>
      <c r="C65" s="11"/>
      <c r="D65" s="11"/>
      <c r="E65" s="11"/>
      <c r="F65" s="11"/>
      <c r="G65" s="11"/>
      <c r="H65" s="11"/>
      <c r="I65" s="11"/>
      <c r="J65" s="11"/>
      <c r="K65" s="11"/>
      <c r="L65" s="18" t="s">
        <v>64</v>
      </c>
      <c r="M65" s="11"/>
      <c r="N65" s="11"/>
      <c r="O65" s="11"/>
      <c r="P65" s="11"/>
      <c r="Q65" s="11"/>
      <c r="R65" s="11"/>
      <c r="S65" s="11"/>
      <c r="T65" s="11"/>
      <c r="U65" s="11"/>
      <c r="V65" s="11"/>
      <c r="W65" s="11"/>
      <c r="X65" s="11"/>
      <c r="Y65" s="11"/>
      <c r="Z65" s="11"/>
      <c r="AA65" s="12"/>
      <c r="AB65" s="11"/>
      <c r="AC65" s="5" t="s">
        <v>64</v>
      </c>
      <c r="AD65" s="11"/>
      <c r="AE65" s="11"/>
      <c r="AF65" s="11"/>
      <c r="AG65" s="11"/>
      <c r="AH65" s="11"/>
      <c r="AI65" s="11"/>
      <c r="AJ65" s="11"/>
      <c r="AK65" s="11"/>
      <c r="AL65" s="11"/>
      <c r="AM65" s="11"/>
      <c r="AN65" s="11"/>
    </row>
    <row r="66" spans="1:40" x14ac:dyDescent="0.25">
      <c r="A66" s="18">
        <v>63</v>
      </c>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2"/>
      <c r="AB66" s="11"/>
      <c r="AC66" s="11"/>
      <c r="AD66" s="11"/>
      <c r="AE66" s="11"/>
      <c r="AF66" s="18" t="s">
        <v>65</v>
      </c>
      <c r="AG66" s="11"/>
      <c r="AH66" s="11"/>
      <c r="AI66" s="11"/>
      <c r="AJ66" s="11"/>
      <c r="AK66" s="11"/>
      <c r="AL66" s="11"/>
      <c r="AM66" s="11"/>
      <c r="AN66" s="11"/>
    </row>
    <row r="67" spans="1:40" x14ac:dyDescent="0.25">
      <c r="A67" s="18">
        <v>64</v>
      </c>
      <c r="B67" s="11"/>
      <c r="C67" s="11"/>
      <c r="D67" s="11"/>
      <c r="E67" s="11"/>
      <c r="F67" s="11"/>
      <c r="G67" s="11"/>
      <c r="H67" s="11"/>
      <c r="I67" s="11"/>
      <c r="J67" s="11"/>
      <c r="K67" s="11"/>
      <c r="L67" s="11"/>
      <c r="M67" s="11"/>
      <c r="N67" s="11"/>
      <c r="O67" s="11"/>
      <c r="P67" s="11"/>
      <c r="Q67" s="11"/>
      <c r="R67" s="11"/>
      <c r="S67" s="11"/>
      <c r="T67" s="11"/>
      <c r="U67" s="11"/>
      <c r="V67" s="11"/>
      <c r="W67" s="11"/>
      <c r="X67" s="5" t="s">
        <v>64</v>
      </c>
      <c r="Y67" s="11"/>
      <c r="Z67" s="11"/>
      <c r="AA67" s="12"/>
      <c r="AB67" s="11"/>
      <c r="AC67" s="11"/>
      <c r="AD67" s="11"/>
      <c r="AE67" s="11"/>
      <c r="AF67" s="11"/>
      <c r="AG67" s="11"/>
      <c r="AH67" s="11"/>
      <c r="AI67" s="5" t="s">
        <v>64</v>
      </c>
      <c r="AJ67" s="11"/>
      <c r="AK67" s="11"/>
      <c r="AL67" s="11"/>
      <c r="AM67" s="11"/>
      <c r="AN67" s="11"/>
    </row>
    <row r="68" spans="1:40" x14ac:dyDescent="0.25">
      <c r="A68" s="18">
        <v>65</v>
      </c>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2"/>
      <c r="AB68" s="11"/>
      <c r="AC68" s="11"/>
      <c r="AD68" s="11"/>
      <c r="AE68" s="11"/>
      <c r="AF68" s="11"/>
      <c r="AG68" s="11"/>
      <c r="AH68" s="11"/>
      <c r="AI68" s="11"/>
      <c r="AJ68" s="11"/>
      <c r="AK68" s="11"/>
      <c r="AL68" s="11"/>
      <c r="AM68" s="11"/>
      <c r="AN68" s="11"/>
    </row>
    <row r="69" spans="1:40" x14ac:dyDescent="0.25">
      <c r="A69" s="18">
        <v>66</v>
      </c>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5" t="s">
        <v>64</v>
      </c>
      <c r="AB69" s="11"/>
      <c r="AC69" s="11"/>
      <c r="AD69" s="11"/>
      <c r="AE69" s="11"/>
      <c r="AF69" s="11"/>
      <c r="AG69" s="11"/>
      <c r="AH69" s="11"/>
      <c r="AI69" s="11"/>
      <c r="AJ69" s="11"/>
      <c r="AK69" s="11"/>
      <c r="AL69" s="11"/>
      <c r="AM69" s="11"/>
      <c r="AN69" s="11"/>
    </row>
    <row r="70" spans="1:40" x14ac:dyDescent="0.25">
      <c r="A70" s="18">
        <v>67</v>
      </c>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2"/>
      <c r="AB70" s="11"/>
      <c r="AC70" s="11"/>
      <c r="AD70" s="11"/>
      <c r="AE70" s="11"/>
      <c r="AF70" s="11"/>
      <c r="AG70" s="11"/>
      <c r="AH70" s="11"/>
      <c r="AI70" s="11"/>
      <c r="AJ70" s="11"/>
      <c r="AK70" s="11"/>
      <c r="AL70" s="11"/>
      <c r="AM70" s="11"/>
      <c r="AN70" s="11"/>
    </row>
    <row r="71" spans="1:40" x14ac:dyDescent="0.25">
      <c r="A71" s="18">
        <v>68</v>
      </c>
      <c r="B71" s="11"/>
      <c r="C71" s="11"/>
      <c r="D71" s="11"/>
      <c r="E71" s="18" t="s">
        <v>64</v>
      </c>
      <c r="F71" s="11"/>
      <c r="G71" s="11"/>
      <c r="H71" s="11"/>
      <c r="I71" s="11"/>
      <c r="J71" s="11"/>
      <c r="K71" s="11"/>
      <c r="L71" s="11"/>
      <c r="M71" s="11"/>
      <c r="N71" s="11"/>
      <c r="O71" s="11"/>
      <c r="P71" s="11"/>
      <c r="Q71" s="11"/>
      <c r="R71" s="11"/>
      <c r="S71" s="11"/>
      <c r="T71" s="11"/>
      <c r="U71" s="11"/>
      <c r="V71" s="11"/>
      <c r="W71" s="11"/>
      <c r="X71" s="11"/>
      <c r="Y71" s="11"/>
      <c r="Z71" s="11"/>
      <c r="AA71" s="12"/>
      <c r="AB71" s="11"/>
      <c r="AC71" s="11"/>
      <c r="AD71" s="18" t="s">
        <v>64</v>
      </c>
      <c r="AE71" s="11"/>
      <c r="AF71" s="11"/>
      <c r="AG71" s="11"/>
      <c r="AH71" s="11"/>
      <c r="AI71" s="11"/>
      <c r="AJ71" s="11"/>
      <c r="AK71" s="11"/>
      <c r="AL71" s="11"/>
      <c r="AM71" s="11"/>
      <c r="AN71" s="5" t="s">
        <v>64</v>
      </c>
    </row>
    <row r="72" spans="1:40" x14ac:dyDescent="0.25">
      <c r="A72" s="18">
        <v>69</v>
      </c>
      <c r="B72" s="11"/>
      <c r="C72" s="11"/>
      <c r="D72" s="11"/>
      <c r="E72" s="11"/>
      <c r="F72" s="11"/>
      <c r="G72" s="18" t="s">
        <v>64</v>
      </c>
      <c r="H72" s="18" t="s">
        <v>64</v>
      </c>
      <c r="I72" s="11"/>
      <c r="J72" s="11"/>
      <c r="K72" s="11"/>
      <c r="L72" s="18" t="s">
        <v>64</v>
      </c>
      <c r="M72" s="11"/>
      <c r="N72" s="11"/>
      <c r="O72" s="11"/>
      <c r="P72" s="18" t="s">
        <v>64</v>
      </c>
      <c r="Q72" s="11"/>
      <c r="R72" s="11"/>
      <c r="S72" s="11"/>
      <c r="T72" s="11"/>
      <c r="U72" s="11"/>
      <c r="V72" s="11"/>
      <c r="W72" s="11"/>
      <c r="X72" s="11"/>
      <c r="Y72" s="11"/>
      <c r="Z72" s="11"/>
      <c r="AA72" s="12"/>
      <c r="AB72" s="11"/>
      <c r="AC72" s="5" t="s">
        <v>64</v>
      </c>
      <c r="AD72" s="11"/>
      <c r="AE72" s="11"/>
      <c r="AF72" s="11"/>
      <c r="AG72" s="11"/>
      <c r="AH72" s="11"/>
      <c r="AI72" s="11"/>
      <c r="AJ72" s="11"/>
      <c r="AK72" s="11"/>
      <c r="AL72" s="11"/>
      <c r="AM72" s="11"/>
      <c r="AN72" s="11"/>
    </row>
    <row r="73" spans="1:40" x14ac:dyDescent="0.25">
      <c r="A73" s="18">
        <v>70</v>
      </c>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5" t="s">
        <v>64</v>
      </c>
      <c r="AB73" s="11"/>
      <c r="AC73" s="11"/>
      <c r="AD73" s="11"/>
      <c r="AE73" s="11"/>
      <c r="AF73" s="11"/>
      <c r="AG73" s="11"/>
      <c r="AH73" s="11"/>
      <c r="AI73" s="11"/>
      <c r="AJ73" s="11"/>
      <c r="AK73" s="11"/>
      <c r="AL73" s="11"/>
      <c r="AM73" s="11"/>
      <c r="AN73" s="11"/>
    </row>
    <row r="74" spans="1:40" x14ac:dyDescent="0.25">
      <c r="A74" s="18">
        <v>71</v>
      </c>
      <c r="B74" s="11"/>
      <c r="C74" s="11"/>
      <c r="D74" s="11"/>
      <c r="E74" s="11"/>
      <c r="F74" s="11"/>
      <c r="G74" s="11"/>
      <c r="H74" s="11"/>
      <c r="I74" s="11"/>
      <c r="J74" s="11"/>
      <c r="K74" s="11"/>
      <c r="L74" s="11"/>
      <c r="M74" s="11"/>
      <c r="N74" s="11"/>
      <c r="O74" s="11"/>
      <c r="P74" s="11"/>
      <c r="Q74" s="11"/>
      <c r="R74" s="11"/>
      <c r="S74" s="11"/>
      <c r="T74" s="11"/>
      <c r="U74" s="11"/>
      <c r="V74" s="11"/>
      <c r="W74" s="11"/>
      <c r="X74" s="5" t="s">
        <v>64</v>
      </c>
      <c r="Y74" s="11"/>
      <c r="Z74" s="11"/>
      <c r="AA74" s="12"/>
      <c r="AB74" s="11"/>
      <c r="AC74" s="11"/>
      <c r="AD74" s="11"/>
      <c r="AE74" s="11"/>
      <c r="AF74" s="11"/>
      <c r="AG74" s="11"/>
      <c r="AH74" s="11"/>
      <c r="AI74" s="5" t="s">
        <v>64</v>
      </c>
      <c r="AJ74" s="11"/>
      <c r="AK74" s="11"/>
      <c r="AL74" s="11"/>
      <c r="AM74" s="11"/>
      <c r="AN74" s="11"/>
    </row>
    <row r="75" spans="1:40" x14ac:dyDescent="0.25">
      <c r="A75" s="18">
        <v>72</v>
      </c>
      <c r="B75" s="11"/>
      <c r="C75" s="11"/>
      <c r="D75" s="11"/>
      <c r="E75" s="11"/>
      <c r="F75" s="11"/>
      <c r="G75" s="11"/>
      <c r="H75" s="11"/>
      <c r="I75" s="11"/>
      <c r="J75" s="18" t="s">
        <v>64</v>
      </c>
      <c r="K75" s="11"/>
      <c r="L75" s="11"/>
      <c r="M75" s="11"/>
      <c r="N75" s="11"/>
      <c r="O75" s="11"/>
      <c r="P75" s="11"/>
      <c r="Q75" s="11"/>
      <c r="R75" s="11"/>
      <c r="S75" s="11"/>
      <c r="T75" s="11"/>
      <c r="U75" s="11"/>
      <c r="V75" s="11"/>
      <c r="W75" s="11"/>
      <c r="X75" s="11"/>
      <c r="Y75" s="11"/>
      <c r="Z75" s="11"/>
      <c r="AA75" s="5" t="s">
        <v>64</v>
      </c>
      <c r="AB75" s="11"/>
      <c r="AC75" s="11"/>
      <c r="AD75" s="11"/>
      <c r="AE75" s="11"/>
      <c r="AF75" s="11"/>
      <c r="AG75" s="11"/>
      <c r="AH75" s="11"/>
      <c r="AI75" s="11"/>
      <c r="AJ75" s="11"/>
      <c r="AK75" s="11"/>
      <c r="AL75" s="11"/>
      <c r="AM75" s="11"/>
      <c r="AN75" s="11"/>
    </row>
    <row r="76" spans="1:40" x14ac:dyDescent="0.25">
      <c r="A76" s="18">
        <v>73</v>
      </c>
      <c r="B76" s="11"/>
      <c r="C76" s="11"/>
      <c r="D76" s="11"/>
      <c r="E76" s="11"/>
      <c r="F76" s="11"/>
      <c r="G76" s="11"/>
      <c r="H76" s="11"/>
      <c r="I76" s="11"/>
      <c r="J76" s="18" t="s">
        <v>64</v>
      </c>
      <c r="K76" s="11"/>
      <c r="L76" s="11"/>
      <c r="M76" s="11"/>
      <c r="N76" s="11"/>
      <c r="O76" s="11"/>
      <c r="P76" s="11"/>
      <c r="Q76" s="11"/>
      <c r="R76" s="11"/>
      <c r="S76" s="11"/>
      <c r="T76" s="11"/>
      <c r="U76" s="11"/>
      <c r="V76" s="11"/>
      <c r="W76" s="11"/>
      <c r="X76" s="11"/>
      <c r="Y76" s="11"/>
      <c r="Z76" s="11"/>
      <c r="AA76" s="5" t="s">
        <v>64</v>
      </c>
      <c r="AB76" s="11"/>
      <c r="AC76" s="11"/>
      <c r="AD76" s="11"/>
      <c r="AE76" s="11"/>
      <c r="AF76" s="11"/>
      <c r="AG76" s="11"/>
      <c r="AH76" s="11"/>
      <c r="AI76" s="11"/>
      <c r="AJ76" s="11"/>
      <c r="AK76" s="11"/>
      <c r="AL76" s="11"/>
      <c r="AM76" s="11"/>
      <c r="AN76" s="11"/>
    </row>
    <row r="77" spans="1:40" x14ac:dyDescent="0.25">
      <c r="A77" s="18">
        <v>74</v>
      </c>
      <c r="B77" s="18" t="s">
        <v>64</v>
      </c>
      <c r="C77" s="11"/>
      <c r="D77" s="11"/>
      <c r="E77" s="11"/>
      <c r="F77" s="11"/>
      <c r="G77" s="18" t="s">
        <v>64</v>
      </c>
      <c r="H77" s="11"/>
      <c r="I77" s="11"/>
      <c r="J77" s="11"/>
      <c r="K77" s="18" t="s">
        <v>64</v>
      </c>
      <c r="L77" s="11"/>
      <c r="M77" s="11"/>
      <c r="N77" s="11"/>
      <c r="O77" s="11"/>
      <c r="P77" s="11"/>
      <c r="Q77" s="11"/>
      <c r="R77" s="11"/>
      <c r="S77" s="11"/>
      <c r="T77" s="11"/>
      <c r="U77" s="11"/>
      <c r="V77" s="11"/>
      <c r="W77" s="11"/>
      <c r="X77" s="11"/>
      <c r="Y77" s="11"/>
      <c r="Z77" s="11"/>
      <c r="AA77" s="12"/>
      <c r="AB77" s="11"/>
      <c r="AC77" s="11"/>
      <c r="AD77" s="11"/>
      <c r="AE77" s="11"/>
      <c r="AF77" s="11"/>
      <c r="AG77" s="11"/>
      <c r="AH77" s="11"/>
      <c r="AI77" s="11"/>
      <c r="AJ77" s="11"/>
      <c r="AK77" s="11"/>
      <c r="AL77" s="11"/>
      <c r="AM77" s="11"/>
      <c r="AN77" s="11"/>
    </row>
    <row r="78" spans="1:40" x14ac:dyDescent="0.25">
      <c r="A78" s="18">
        <v>75</v>
      </c>
      <c r="B78" s="11"/>
      <c r="C78" s="11"/>
      <c r="D78" s="11"/>
      <c r="E78" s="11"/>
      <c r="F78" s="11"/>
      <c r="G78" s="11"/>
      <c r="H78" s="11"/>
      <c r="I78" s="11"/>
      <c r="J78" s="18" t="s">
        <v>64</v>
      </c>
      <c r="K78" s="11"/>
      <c r="L78" s="11"/>
      <c r="M78" s="11"/>
      <c r="N78" s="11"/>
      <c r="O78" s="11"/>
      <c r="P78" s="11"/>
      <c r="Q78" s="11"/>
      <c r="R78" s="11"/>
      <c r="S78" s="11"/>
      <c r="T78" s="11"/>
      <c r="U78" s="11"/>
      <c r="V78" s="11"/>
      <c r="W78" s="11"/>
      <c r="X78" s="11"/>
      <c r="Y78" s="11"/>
      <c r="Z78" s="11"/>
      <c r="AA78" s="5" t="s">
        <v>64</v>
      </c>
      <c r="AB78" s="11"/>
      <c r="AC78" s="11"/>
      <c r="AD78" s="11"/>
      <c r="AE78" s="11"/>
      <c r="AF78" s="11"/>
      <c r="AG78" s="11"/>
      <c r="AH78" s="11"/>
      <c r="AI78" s="11"/>
      <c r="AJ78" s="11"/>
      <c r="AK78" s="11"/>
      <c r="AL78" s="11"/>
      <c r="AM78" s="11"/>
      <c r="AN78" s="11"/>
    </row>
    <row r="79" spans="1:40" x14ac:dyDescent="0.25">
      <c r="A79" s="18">
        <v>76</v>
      </c>
      <c r="B79" s="11"/>
      <c r="C79" s="11"/>
      <c r="D79" s="11"/>
      <c r="E79" s="11"/>
      <c r="F79" s="11"/>
      <c r="G79" s="11"/>
      <c r="H79" s="11"/>
      <c r="I79" s="11"/>
      <c r="J79" s="18" t="s">
        <v>64</v>
      </c>
      <c r="K79" s="11"/>
      <c r="L79" s="11"/>
      <c r="M79" s="11"/>
      <c r="N79" s="11"/>
      <c r="O79" s="11"/>
      <c r="P79" s="11"/>
      <c r="Q79" s="11"/>
      <c r="R79" s="11"/>
      <c r="S79" s="11"/>
      <c r="T79" s="11"/>
      <c r="U79" s="11"/>
      <c r="V79" s="11"/>
      <c r="W79" s="11"/>
      <c r="X79" s="11"/>
      <c r="Y79" s="11"/>
      <c r="Z79" s="11"/>
      <c r="AA79" s="5" t="s">
        <v>64</v>
      </c>
      <c r="AB79" s="11"/>
      <c r="AC79" s="11"/>
      <c r="AD79" s="11"/>
      <c r="AE79" s="11"/>
      <c r="AF79" s="11"/>
      <c r="AG79" s="11"/>
      <c r="AH79" s="11"/>
      <c r="AI79" s="11"/>
      <c r="AJ79" s="11"/>
      <c r="AK79" s="11"/>
      <c r="AL79" s="11"/>
      <c r="AM79" s="11"/>
      <c r="AN79" s="11"/>
    </row>
    <row r="80" spans="1:40" x14ac:dyDescent="0.25">
      <c r="A80" s="18">
        <v>77</v>
      </c>
      <c r="B80" s="11"/>
      <c r="C80" s="11"/>
      <c r="D80" s="11"/>
      <c r="E80" s="11"/>
      <c r="F80" s="11"/>
      <c r="G80" s="11"/>
      <c r="H80" s="11"/>
      <c r="I80" s="11"/>
      <c r="J80" s="11"/>
      <c r="K80" s="11"/>
      <c r="L80" s="18" t="s">
        <v>64</v>
      </c>
      <c r="M80" s="11"/>
      <c r="N80" s="11"/>
      <c r="O80" s="11"/>
      <c r="P80" s="11"/>
      <c r="Q80" s="11"/>
      <c r="R80" s="11"/>
      <c r="S80" s="11"/>
      <c r="T80" s="11"/>
      <c r="U80" s="11"/>
      <c r="V80" s="11"/>
      <c r="W80" s="11"/>
      <c r="X80" s="11"/>
      <c r="Y80" s="11"/>
      <c r="Z80" s="11"/>
      <c r="AA80" s="12"/>
      <c r="AB80" s="11"/>
      <c r="AC80" s="5" t="s">
        <v>64</v>
      </c>
      <c r="AD80" s="11"/>
      <c r="AE80" s="11"/>
      <c r="AF80" s="11"/>
      <c r="AG80" s="11"/>
      <c r="AH80" s="11"/>
      <c r="AI80" s="11"/>
      <c r="AJ80" s="11"/>
      <c r="AK80" s="11"/>
      <c r="AL80" s="11"/>
      <c r="AM80" s="11"/>
      <c r="AN80" s="11"/>
    </row>
    <row r="81" spans="1:40" x14ac:dyDescent="0.25">
      <c r="A81" s="18">
        <v>78</v>
      </c>
      <c r="B81" s="11"/>
      <c r="C81" s="11"/>
      <c r="D81" s="11"/>
      <c r="E81" s="11"/>
      <c r="F81" s="11"/>
      <c r="G81" s="11"/>
      <c r="H81" s="11"/>
      <c r="I81" s="11"/>
      <c r="J81" s="11"/>
      <c r="K81" s="11"/>
      <c r="L81" s="11"/>
      <c r="M81" s="11"/>
      <c r="N81" s="11"/>
      <c r="O81" s="11"/>
      <c r="P81" s="11"/>
      <c r="Q81" s="11"/>
      <c r="R81" s="11"/>
      <c r="S81" s="11"/>
      <c r="T81" s="18" t="s">
        <v>64</v>
      </c>
      <c r="U81" s="11"/>
      <c r="V81" s="11"/>
      <c r="W81" s="11"/>
      <c r="X81" s="11"/>
      <c r="Y81" s="11"/>
      <c r="Z81" s="11"/>
      <c r="AA81" s="12"/>
      <c r="AB81" s="11"/>
      <c r="AC81" s="11"/>
      <c r="AD81" s="11"/>
      <c r="AE81" s="11"/>
      <c r="AF81" s="11"/>
      <c r="AG81" s="11"/>
      <c r="AH81" s="11"/>
      <c r="AI81" s="11"/>
      <c r="AJ81" s="11"/>
      <c r="AK81" s="11"/>
      <c r="AL81" s="11"/>
      <c r="AM81" s="11"/>
      <c r="AN81" s="11"/>
    </row>
    <row r="82" spans="1:40" x14ac:dyDescent="0.25">
      <c r="A82" s="18">
        <v>79</v>
      </c>
      <c r="B82" s="18" t="s">
        <v>64</v>
      </c>
      <c r="C82" s="11"/>
      <c r="D82" s="11"/>
      <c r="E82" s="11"/>
      <c r="F82" s="11"/>
      <c r="G82" s="11"/>
      <c r="H82" s="18" t="s">
        <v>64</v>
      </c>
      <c r="I82" s="11"/>
      <c r="J82" s="11"/>
      <c r="K82" s="11"/>
      <c r="L82" s="11"/>
      <c r="M82" s="11"/>
      <c r="N82" s="11"/>
      <c r="O82" s="11"/>
      <c r="P82" s="11"/>
      <c r="Q82" s="11"/>
      <c r="R82" s="11"/>
      <c r="S82" s="11"/>
      <c r="T82" s="11"/>
      <c r="U82" s="11"/>
      <c r="V82" s="11"/>
      <c r="W82" s="11"/>
      <c r="X82" s="11"/>
      <c r="Y82" s="11"/>
      <c r="Z82" s="11"/>
      <c r="AA82" s="12"/>
      <c r="AB82" s="11"/>
      <c r="AC82" s="11"/>
      <c r="AD82" s="11"/>
      <c r="AE82" s="11"/>
      <c r="AF82" s="11"/>
      <c r="AG82" s="11"/>
      <c r="AH82" s="11"/>
      <c r="AI82" s="11"/>
      <c r="AJ82" s="11"/>
      <c r="AK82" s="11"/>
      <c r="AL82" s="11"/>
      <c r="AM82" s="11"/>
      <c r="AN82" s="11"/>
    </row>
    <row r="83" spans="1:40" x14ac:dyDescent="0.25">
      <c r="A83" s="18">
        <v>80</v>
      </c>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2"/>
      <c r="AB83" s="11"/>
      <c r="AC83" s="11"/>
      <c r="AD83" s="18" t="s">
        <v>64</v>
      </c>
      <c r="AE83" s="11"/>
      <c r="AF83" s="11"/>
      <c r="AG83" s="11"/>
      <c r="AH83" s="11"/>
      <c r="AI83" s="11"/>
      <c r="AJ83" s="11"/>
      <c r="AK83" s="11"/>
      <c r="AL83" s="11"/>
      <c r="AM83" s="11"/>
      <c r="AN83" s="5" t="s">
        <v>64</v>
      </c>
    </row>
    <row r="84" spans="1:40" x14ac:dyDescent="0.25">
      <c r="A84" s="18">
        <v>81</v>
      </c>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2"/>
      <c r="AB84" s="11"/>
      <c r="AC84" s="11"/>
      <c r="AD84" s="11"/>
      <c r="AE84" s="11"/>
      <c r="AF84" s="11"/>
      <c r="AG84" s="11"/>
      <c r="AH84" s="11"/>
      <c r="AI84" s="11"/>
      <c r="AJ84" s="11"/>
      <c r="AK84" s="11"/>
      <c r="AL84" s="11"/>
      <c r="AM84" s="11"/>
      <c r="AN84" s="11"/>
    </row>
    <row r="85" spans="1:40" x14ac:dyDescent="0.25">
      <c r="A85" s="18">
        <v>82</v>
      </c>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2"/>
      <c r="AB85" s="11"/>
      <c r="AC85" s="11"/>
      <c r="AD85" s="11"/>
      <c r="AE85" s="11"/>
      <c r="AF85" s="11"/>
      <c r="AG85" s="11"/>
      <c r="AH85" s="11"/>
      <c r="AI85" s="11"/>
      <c r="AJ85" s="11"/>
      <c r="AK85" s="11"/>
      <c r="AL85" s="11"/>
      <c r="AM85" s="11"/>
      <c r="AN85" s="11"/>
    </row>
    <row r="86" spans="1:40" x14ac:dyDescent="0.25">
      <c r="A86" s="18">
        <v>83</v>
      </c>
      <c r="B86" s="11"/>
      <c r="C86" s="11"/>
      <c r="D86" s="11"/>
      <c r="E86" s="11"/>
      <c r="F86" s="11"/>
      <c r="G86" s="11"/>
      <c r="H86" s="11"/>
      <c r="I86" s="11"/>
      <c r="J86" s="18" t="s">
        <v>64</v>
      </c>
      <c r="K86" s="11"/>
      <c r="L86" s="11"/>
      <c r="M86" s="11"/>
      <c r="N86" s="11"/>
      <c r="O86" s="11"/>
      <c r="P86" s="11"/>
      <c r="Q86" s="11"/>
      <c r="R86" s="11"/>
      <c r="S86" s="11"/>
      <c r="T86" s="11"/>
      <c r="U86" s="11"/>
      <c r="V86" s="11"/>
      <c r="W86" s="11"/>
      <c r="X86" s="11"/>
      <c r="Y86" s="11"/>
      <c r="Z86" s="11"/>
      <c r="AA86" s="12"/>
      <c r="AB86" s="11"/>
      <c r="AC86" s="11"/>
      <c r="AD86" s="11"/>
      <c r="AE86" s="11"/>
      <c r="AF86" s="11"/>
      <c r="AG86" s="11"/>
      <c r="AH86" s="11"/>
      <c r="AI86" s="11"/>
      <c r="AJ86" s="11"/>
      <c r="AK86" s="11"/>
      <c r="AL86" s="11"/>
      <c r="AM86" s="11"/>
      <c r="AN86" s="11"/>
    </row>
    <row r="87" spans="1:40" x14ac:dyDescent="0.25">
      <c r="A87" s="18">
        <v>84</v>
      </c>
      <c r="B87" s="18" t="s">
        <v>64</v>
      </c>
      <c r="C87" s="11"/>
      <c r="D87" s="18" t="s">
        <v>64</v>
      </c>
      <c r="E87" s="18" t="s">
        <v>64</v>
      </c>
      <c r="F87" s="11"/>
      <c r="G87" s="18" t="s">
        <v>64</v>
      </c>
      <c r="H87" s="18" t="s">
        <v>64</v>
      </c>
      <c r="I87" s="11"/>
      <c r="J87" s="11"/>
      <c r="K87" s="18" t="s">
        <v>64</v>
      </c>
      <c r="L87" s="18" t="s">
        <v>64</v>
      </c>
      <c r="M87" s="11"/>
      <c r="N87" s="11"/>
      <c r="O87" s="11"/>
      <c r="P87" s="11"/>
      <c r="Q87" s="11"/>
      <c r="R87" s="11"/>
      <c r="S87" s="11"/>
      <c r="T87" s="11"/>
      <c r="U87" s="11"/>
      <c r="V87" s="5" t="s">
        <v>64</v>
      </c>
      <c r="W87" s="11"/>
      <c r="X87" s="11"/>
      <c r="Y87" s="11"/>
      <c r="Z87" s="11"/>
      <c r="AA87" s="12"/>
      <c r="AB87" s="11"/>
      <c r="AC87" s="11"/>
      <c r="AD87" s="11"/>
      <c r="AE87" s="11"/>
      <c r="AF87" s="11"/>
      <c r="AG87" s="11"/>
      <c r="AH87" s="11"/>
      <c r="AI87" s="11"/>
      <c r="AJ87" s="11"/>
      <c r="AK87" s="5" t="s">
        <v>64</v>
      </c>
      <c r="AL87" s="11"/>
      <c r="AM87" s="11"/>
      <c r="AN87" s="11"/>
    </row>
    <row r="88" spans="1:40" x14ac:dyDescent="0.25">
      <c r="A88" s="18">
        <v>85</v>
      </c>
      <c r="B88" s="11"/>
      <c r="C88" s="11"/>
      <c r="D88" s="18" t="s">
        <v>64</v>
      </c>
      <c r="E88" s="11"/>
      <c r="F88" s="11"/>
      <c r="G88" s="11"/>
      <c r="H88" s="11"/>
      <c r="I88" s="11"/>
      <c r="J88" s="11"/>
      <c r="K88" s="11"/>
      <c r="L88" s="18" t="s">
        <v>64</v>
      </c>
      <c r="M88" s="11"/>
      <c r="N88" s="11"/>
      <c r="O88" s="11"/>
      <c r="P88" s="11"/>
      <c r="Q88" s="11"/>
      <c r="R88" s="11"/>
      <c r="S88" s="11"/>
      <c r="T88" s="11"/>
      <c r="U88" s="11"/>
      <c r="V88" s="11"/>
      <c r="W88" s="11"/>
      <c r="X88" s="11"/>
      <c r="Y88" s="11"/>
      <c r="Z88" s="11"/>
      <c r="AA88" s="12"/>
      <c r="AB88" s="11"/>
      <c r="AC88" s="5" t="s">
        <v>64</v>
      </c>
      <c r="AD88" s="11"/>
      <c r="AE88" s="11"/>
      <c r="AF88" s="11"/>
      <c r="AG88" s="5" t="s">
        <v>64</v>
      </c>
      <c r="AH88" s="11"/>
      <c r="AI88" s="11"/>
      <c r="AJ88" s="11"/>
      <c r="AK88" s="11"/>
      <c r="AL88" s="11"/>
      <c r="AM88" s="11"/>
      <c r="AN88" s="11"/>
    </row>
    <row r="89" spans="1:40" x14ac:dyDescent="0.25">
      <c r="A89" s="18">
        <v>86</v>
      </c>
      <c r="B89" s="18" t="s">
        <v>64</v>
      </c>
      <c r="C89" s="11"/>
      <c r="D89" s="11"/>
      <c r="E89" s="11"/>
      <c r="F89" s="11"/>
      <c r="G89" s="11"/>
      <c r="H89" s="18" t="s">
        <v>64</v>
      </c>
      <c r="I89" s="11"/>
      <c r="J89" s="11"/>
      <c r="K89" s="11"/>
      <c r="L89" s="11"/>
      <c r="M89" s="11"/>
      <c r="N89" s="11"/>
      <c r="O89" s="11"/>
      <c r="P89" s="11"/>
      <c r="Q89" s="11"/>
      <c r="R89" s="11"/>
      <c r="S89" s="11"/>
      <c r="T89" s="11"/>
      <c r="U89" s="11"/>
      <c r="V89" s="11"/>
      <c r="W89" s="11"/>
      <c r="X89" s="11"/>
      <c r="Y89" s="11"/>
      <c r="Z89" s="11"/>
      <c r="AA89" s="12"/>
      <c r="AB89" s="11"/>
      <c r="AC89" s="11"/>
      <c r="AD89" s="11"/>
      <c r="AE89" s="11"/>
      <c r="AF89" s="11"/>
      <c r="AG89" s="11"/>
      <c r="AH89" s="11"/>
      <c r="AI89" s="11"/>
      <c r="AJ89" s="11"/>
      <c r="AK89" s="11"/>
      <c r="AL89" s="11"/>
      <c r="AM89" s="11"/>
      <c r="AN89" s="11"/>
    </row>
    <row r="90" spans="1:40" x14ac:dyDescent="0.25">
      <c r="A90" s="18">
        <v>87</v>
      </c>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2"/>
      <c r="AB90" s="11"/>
      <c r="AC90" s="11"/>
      <c r="AD90" s="11"/>
      <c r="AE90" s="11"/>
      <c r="AF90" s="11"/>
      <c r="AG90" s="11"/>
      <c r="AH90" s="11"/>
      <c r="AI90" s="11"/>
      <c r="AJ90" s="11"/>
      <c r="AK90" s="11"/>
      <c r="AL90" s="11"/>
      <c r="AM90" s="11"/>
      <c r="AN90" s="11"/>
    </row>
    <row r="91" spans="1:40" x14ac:dyDescent="0.25">
      <c r="A91" s="18">
        <v>88</v>
      </c>
      <c r="B91" s="11"/>
      <c r="C91" s="11"/>
      <c r="D91" s="11"/>
      <c r="E91" s="11"/>
      <c r="F91" s="11"/>
      <c r="G91" s="11"/>
      <c r="H91" s="11"/>
      <c r="I91" s="11"/>
      <c r="J91" s="18" t="s">
        <v>64</v>
      </c>
      <c r="K91" s="11"/>
      <c r="L91" s="11"/>
      <c r="M91" s="11"/>
      <c r="N91" s="11"/>
      <c r="O91" s="11"/>
      <c r="P91" s="11"/>
      <c r="Q91" s="18" t="s">
        <v>64</v>
      </c>
      <c r="R91" s="11"/>
      <c r="S91" s="11"/>
      <c r="T91" s="11"/>
      <c r="U91" s="11"/>
      <c r="V91" s="11"/>
      <c r="W91" s="11"/>
      <c r="X91" s="11"/>
      <c r="Y91" s="11"/>
      <c r="Z91" s="11"/>
      <c r="AA91" s="12"/>
      <c r="AB91" s="11"/>
      <c r="AC91" s="11"/>
      <c r="AD91" s="11"/>
      <c r="AE91" s="11"/>
      <c r="AF91" s="11"/>
      <c r="AG91" s="11"/>
      <c r="AH91" s="11"/>
      <c r="AI91" s="11"/>
      <c r="AJ91" s="11"/>
      <c r="AK91" s="11"/>
      <c r="AL91" s="11"/>
      <c r="AM91" s="11"/>
      <c r="AN91" s="11"/>
    </row>
    <row r="92" spans="1:40" x14ac:dyDescent="0.25">
      <c r="A92" s="18">
        <v>89</v>
      </c>
      <c r="B92" s="11"/>
      <c r="C92" s="11"/>
      <c r="D92" s="11"/>
      <c r="E92" s="11"/>
      <c r="F92" s="11"/>
      <c r="G92" s="11"/>
      <c r="H92" s="11"/>
      <c r="I92" s="11"/>
      <c r="J92" s="18" t="s">
        <v>64</v>
      </c>
      <c r="K92" s="11"/>
      <c r="L92" s="11"/>
      <c r="M92" s="11"/>
      <c r="N92" s="11"/>
      <c r="O92" s="11"/>
      <c r="P92" s="11"/>
      <c r="Q92" s="18" t="s">
        <v>64</v>
      </c>
      <c r="R92" s="11"/>
      <c r="S92" s="11"/>
      <c r="T92" s="11"/>
      <c r="U92" s="11"/>
      <c r="V92" s="11"/>
      <c r="W92" s="11"/>
      <c r="X92" s="11"/>
      <c r="Y92" s="11"/>
      <c r="Z92" s="11"/>
      <c r="AA92" s="12"/>
      <c r="AB92" s="11"/>
      <c r="AC92" s="11"/>
      <c r="AD92" s="11"/>
      <c r="AE92" s="11"/>
      <c r="AF92" s="11"/>
      <c r="AG92" s="11"/>
      <c r="AH92" s="11"/>
      <c r="AI92" s="11"/>
      <c r="AJ92" s="11"/>
      <c r="AK92" s="11"/>
      <c r="AL92" s="11"/>
      <c r="AM92" s="11"/>
      <c r="AN92" s="11"/>
    </row>
    <row r="93" spans="1:40" x14ac:dyDescent="0.25">
      <c r="A93" s="18">
        <v>90</v>
      </c>
      <c r="B93" s="11"/>
      <c r="C93" s="11"/>
      <c r="D93" s="11"/>
      <c r="E93" s="11"/>
      <c r="F93" s="11"/>
      <c r="G93" s="11"/>
      <c r="H93" s="11"/>
      <c r="I93" s="11"/>
      <c r="J93" s="11"/>
      <c r="K93" s="11"/>
      <c r="L93" s="11"/>
      <c r="M93" s="11"/>
      <c r="N93" s="11"/>
      <c r="O93" s="11"/>
      <c r="P93" s="11"/>
      <c r="Q93" s="18" t="s">
        <v>64</v>
      </c>
      <c r="R93" s="11"/>
      <c r="S93" s="11"/>
      <c r="T93" s="11"/>
      <c r="U93" s="11"/>
      <c r="V93" s="11"/>
      <c r="W93" s="11"/>
      <c r="X93" s="11"/>
      <c r="Y93" s="11"/>
      <c r="Z93" s="11"/>
      <c r="AA93" s="12"/>
      <c r="AB93" s="11"/>
      <c r="AC93" s="11"/>
      <c r="AD93" s="11"/>
      <c r="AE93" s="11"/>
      <c r="AF93" s="11"/>
      <c r="AG93" s="11"/>
      <c r="AH93" s="11"/>
      <c r="AI93" s="11"/>
      <c r="AJ93" s="11"/>
      <c r="AK93" s="11"/>
      <c r="AL93" s="11"/>
      <c r="AM93" s="11"/>
      <c r="AN93" s="11"/>
    </row>
    <row r="94" spans="1:40" x14ac:dyDescent="0.25">
      <c r="A94" s="18">
        <v>91</v>
      </c>
      <c r="B94" s="11"/>
      <c r="C94" s="11"/>
      <c r="D94" s="11"/>
      <c r="E94" s="11"/>
      <c r="F94" s="11"/>
      <c r="G94" s="11"/>
      <c r="H94" s="11"/>
      <c r="I94" s="11"/>
      <c r="J94" s="18" t="s">
        <v>64</v>
      </c>
      <c r="K94" s="11"/>
      <c r="L94" s="11"/>
      <c r="M94" s="11"/>
      <c r="N94" s="11"/>
      <c r="O94" s="11"/>
      <c r="P94" s="11"/>
      <c r="Q94" s="18" t="s">
        <v>64</v>
      </c>
      <c r="R94" s="11"/>
      <c r="S94" s="11"/>
      <c r="T94" s="11"/>
      <c r="U94" s="11"/>
      <c r="V94" s="11"/>
      <c r="W94" s="11"/>
      <c r="X94" s="11"/>
      <c r="Y94" s="11"/>
      <c r="Z94" s="11"/>
      <c r="AA94" s="12"/>
      <c r="AB94" s="11"/>
      <c r="AC94" s="11"/>
      <c r="AD94" s="11"/>
      <c r="AE94" s="11"/>
      <c r="AF94" s="11"/>
      <c r="AG94" s="11"/>
      <c r="AH94" s="11"/>
      <c r="AI94" s="11"/>
      <c r="AJ94" s="11"/>
      <c r="AK94" s="11"/>
      <c r="AL94" s="11"/>
      <c r="AM94" s="11"/>
      <c r="AN94" s="11"/>
    </row>
    <row r="95" spans="1:40" x14ac:dyDescent="0.25">
      <c r="A95" s="18">
        <v>92</v>
      </c>
      <c r="B95" s="11"/>
      <c r="C95" s="11"/>
      <c r="D95" s="11"/>
      <c r="E95" s="11"/>
      <c r="F95" s="11"/>
      <c r="G95" s="11"/>
      <c r="H95" s="11"/>
      <c r="I95" s="11"/>
      <c r="J95" s="11"/>
      <c r="K95" s="11"/>
      <c r="L95" s="18" t="s">
        <v>64</v>
      </c>
      <c r="M95" s="11"/>
      <c r="N95" s="11"/>
      <c r="O95" s="11"/>
      <c r="P95" s="11"/>
      <c r="Q95" s="11"/>
      <c r="R95" s="11"/>
      <c r="S95" s="11"/>
      <c r="T95" s="11"/>
      <c r="U95" s="11"/>
      <c r="V95" s="11"/>
      <c r="W95" s="11"/>
      <c r="X95" s="11"/>
      <c r="Y95" s="11"/>
      <c r="Z95" s="11"/>
      <c r="AA95" s="12"/>
      <c r="AB95" s="11"/>
      <c r="AC95" s="11"/>
      <c r="AD95" s="11"/>
      <c r="AE95" s="11"/>
      <c r="AF95" s="11"/>
      <c r="AG95" s="11"/>
      <c r="AH95" s="11"/>
      <c r="AI95" s="11"/>
      <c r="AJ95" s="11"/>
      <c r="AK95" s="11"/>
      <c r="AL95" s="11"/>
      <c r="AM95" s="11"/>
      <c r="AN95" s="11"/>
    </row>
    <row r="96" spans="1:40" x14ac:dyDescent="0.25">
      <c r="A96" s="18">
        <v>93</v>
      </c>
      <c r="B96" s="11"/>
      <c r="C96" s="11"/>
      <c r="D96" s="11"/>
      <c r="E96" s="11"/>
      <c r="F96" s="11"/>
      <c r="G96" s="18" t="s">
        <v>64</v>
      </c>
      <c r="H96" s="11"/>
      <c r="I96" s="11"/>
      <c r="J96" s="11"/>
      <c r="K96" s="11"/>
      <c r="L96" s="11"/>
      <c r="M96" s="11"/>
      <c r="N96" s="11"/>
      <c r="O96" s="11"/>
      <c r="P96" s="11"/>
      <c r="Q96" s="11"/>
      <c r="R96" s="11"/>
      <c r="S96" s="11"/>
      <c r="T96" s="11"/>
      <c r="U96" s="11"/>
      <c r="V96" s="5" t="s">
        <v>64</v>
      </c>
      <c r="W96" s="11"/>
      <c r="X96" s="11"/>
      <c r="Y96" s="11"/>
      <c r="Z96" s="11"/>
      <c r="AA96" s="5" t="s">
        <v>64</v>
      </c>
      <c r="AB96" s="11"/>
      <c r="AC96" s="11"/>
      <c r="AD96" s="18" t="s">
        <v>64</v>
      </c>
      <c r="AE96" s="11"/>
      <c r="AF96" s="11"/>
      <c r="AG96" s="11"/>
      <c r="AH96" s="11"/>
      <c r="AI96" s="11"/>
      <c r="AJ96" s="11"/>
      <c r="AK96" s="11"/>
      <c r="AL96" s="11"/>
      <c r="AM96" s="11"/>
      <c r="AN96" s="11"/>
    </row>
    <row r="97" spans="1:40" x14ac:dyDescent="0.25">
      <c r="A97" s="18">
        <v>94</v>
      </c>
      <c r="B97" s="11"/>
      <c r="C97" s="11"/>
      <c r="D97" s="11"/>
      <c r="E97" s="11"/>
      <c r="F97" s="11"/>
      <c r="G97" s="18" t="s">
        <v>64</v>
      </c>
      <c r="H97" s="11"/>
      <c r="I97" s="11"/>
      <c r="J97" s="11"/>
      <c r="K97" s="11"/>
      <c r="L97" s="11"/>
      <c r="M97" s="11"/>
      <c r="N97" s="11"/>
      <c r="O97" s="11"/>
      <c r="P97" s="11"/>
      <c r="Q97" s="11"/>
      <c r="R97" s="11"/>
      <c r="S97" s="11"/>
      <c r="T97" s="11"/>
      <c r="U97" s="11"/>
      <c r="V97" s="11"/>
      <c r="W97" s="11"/>
      <c r="X97" s="11"/>
      <c r="Y97" s="11"/>
      <c r="Z97" s="11"/>
      <c r="AA97" s="5" t="s">
        <v>64</v>
      </c>
      <c r="AB97" s="11"/>
      <c r="AC97" s="11"/>
      <c r="AD97" s="11"/>
      <c r="AE97" s="11"/>
      <c r="AF97" s="11"/>
      <c r="AG97" s="11"/>
      <c r="AH97" s="11"/>
      <c r="AI97" s="11"/>
      <c r="AJ97" s="11"/>
      <c r="AK97" s="11"/>
      <c r="AL97" s="11"/>
      <c r="AM97" s="11"/>
      <c r="AN97" s="11"/>
    </row>
    <row r="98" spans="1:40" x14ac:dyDescent="0.25">
      <c r="A98" s="18">
        <v>95</v>
      </c>
      <c r="B98" s="11"/>
      <c r="C98" s="11"/>
      <c r="D98" s="11"/>
      <c r="E98" s="11"/>
      <c r="F98" s="11"/>
      <c r="G98" s="18" t="s">
        <v>64</v>
      </c>
      <c r="H98" s="18" t="s">
        <v>64</v>
      </c>
      <c r="I98" s="11"/>
      <c r="J98" s="11"/>
      <c r="K98" s="11"/>
      <c r="L98" s="11"/>
      <c r="M98" s="11"/>
      <c r="N98" s="11"/>
      <c r="O98" s="11"/>
      <c r="P98" s="11"/>
      <c r="Q98" s="11"/>
      <c r="R98" s="11"/>
      <c r="S98" s="11"/>
      <c r="T98" s="11"/>
      <c r="U98" s="11"/>
      <c r="V98" s="11"/>
      <c r="W98" s="11"/>
      <c r="X98" s="11"/>
      <c r="Y98" s="11"/>
      <c r="Z98" s="11"/>
      <c r="AA98" s="12"/>
      <c r="AB98" s="11"/>
      <c r="AC98" s="11"/>
      <c r="AD98" s="11"/>
      <c r="AE98" s="11"/>
      <c r="AF98" s="11"/>
      <c r="AG98" s="11"/>
      <c r="AH98" s="11"/>
      <c r="AI98" s="11"/>
      <c r="AJ98" s="11"/>
      <c r="AK98" s="11"/>
      <c r="AL98" s="11"/>
      <c r="AM98" s="11"/>
      <c r="AN98" s="11"/>
    </row>
    <row r="99" spans="1:40" x14ac:dyDescent="0.25">
      <c r="A99" s="18">
        <v>96</v>
      </c>
      <c r="B99" s="11"/>
      <c r="C99" s="11"/>
      <c r="D99" s="11"/>
      <c r="E99" s="11"/>
      <c r="F99" s="11"/>
      <c r="G99" s="11"/>
      <c r="H99" s="11"/>
      <c r="I99" s="11"/>
      <c r="J99" s="11"/>
      <c r="K99" s="11"/>
      <c r="L99" s="11"/>
      <c r="M99" s="11"/>
      <c r="N99" s="11"/>
      <c r="O99" s="11"/>
      <c r="P99" s="11"/>
      <c r="Q99" s="11"/>
      <c r="R99" s="11"/>
      <c r="S99" s="11"/>
      <c r="T99" s="18" t="s">
        <v>64</v>
      </c>
      <c r="U99" s="11"/>
      <c r="V99" s="11"/>
      <c r="W99" s="11"/>
      <c r="X99" s="11"/>
      <c r="Y99" s="11"/>
      <c r="Z99" s="11"/>
      <c r="AA99" s="12"/>
      <c r="AB99" s="5" t="s">
        <v>64</v>
      </c>
      <c r="AC99" s="11"/>
      <c r="AD99" s="11"/>
      <c r="AE99" s="11"/>
      <c r="AF99" s="11"/>
      <c r="AG99" s="11"/>
      <c r="AH99" s="11"/>
      <c r="AI99" s="5" t="s">
        <v>64</v>
      </c>
      <c r="AJ99" s="11"/>
      <c r="AK99" s="11"/>
      <c r="AL99" s="11"/>
      <c r="AM99" s="11"/>
      <c r="AN99" s="11"/>
    </row>
    <row r="100" spans="1:40" x14ac:dyDescent="0.25">
      <c r="A100" s="18">
        <v>97</v>
      </c>
      <c r="B100" s="13"/>
      <c r="C100" s="13"/>
      <c r="D100" s="13"/>
      <c r="E100" s="13"/>
      <c r="F100" s="13"/>
      <c r="G100" s="13"/>
      <c r="H100" s="13"/>
      <c r="I100" s="13"/>
      <c r="J100" s="13"/>
      <c r="K100" s="13"/>
      <c r="L100" s="18" t="s">
        <v>64</v>
      </c>
      <c r="M100" s="13"/>
      <c r="N100" s="13"/>
      <c r="O100" s="13"/>
      <c r="P100" s="13"/>
      <c r="Q100" s="13"/>
      <c r="R100" s="13"/>
      <c r="S100" s="13"/>
      <c r="T100" s="13"/>
      <c r="U100" s="13"/>
      <c r="V100" s="13"/>
      <c r="W100" s="13"/>
      <c r="X100" s="13"/>
      <c r="Y100" s="13"/>
      <c r="Z100" s="13"/>
      <c r="AA100" s="14"/>
      <c r="AB100" s="13"/>
      <c r="AC100" s="13"/>
      <c r="AD100" s="13"/>
      <c r="AE100" s="13"/>
      <c r="AF100" s="13"/>
      <c r="AG100" s="13"/>
      <c r="AH100" s="13"/>
      <c r="AI100" s="13"/>
      <c r="AJ100" s="13"/>
      <c r="AK100" s="13"/>
      <c r="AL100" s="13"/>
      <c r="AM100" s="13"/>
      <c r="AN100" s="13"/>
    </row>
    <row r="101" spans="1:40" x14ac:dyDescent="0.25">
      <c r="A101" s="18">
        <v>98</v>
      </c>
      <c r="B101" s="13"/>
      <c r="C101" s="13"/>
      <c r="D101" s="13"/>
      <c r="E101" s="13"/>
      <c r="F101" s="13"/>
      <c r="G101" s="13"/>
      <c r="H101" s="13"/>
      <c r="I101" s="13"/>
      <c r="J101" s="13"/>
      <c r="K101" s="13"/>
      <c r="L101" s="18" t="s">
        <v>64</v>
      </c>
      <c r="M101" s="13"/>
      <c r="N101" s="13"/>
      <c r="O101" s="13"/>
      <c r="P101" s="13"/>
      <c r="Q101" s="13"/>
      <c r="R101" s="13"/>
      <c r="S101" s="13"/>
      <c r="T101" s="13"/>
      <c r="U101" s="13"/>
      <c r="V101" s="13"/>
      <c r="W101" s="13"/>
      <c r="X101" s="13"/>
      <c r="Y101" s="13"/>
      <c r="Z101" s="13"/>
      <c r="AA101" s="14"/>
      <c r="AB101" s="13"/>
      <c r="AC101" s="13"/>
      <c r="AD101" s="13"/>
      <c r="AE101" s="13"/>
      <c r="AF101" s="13"/>
      <c r="AG101" s="13"/>
      <c r="AH101" s="13"/>
      <c r="AI101" s="13"/>
      <c r="AJ101" s="13"/>
      <c r="AK101" s="13"/>
      <c r="AL101" s="13"/>
      <c r="AM101" s="13"/>
      <c r="AN101" s="13"/>
    </row>
    <row r="102" spans="1:40" x14ac:dyDescent="0.25">
      <c r="A102" s="18">
        <v>99</v>
      </c>
      <c r="B102" s="13"/>
      <c r="C102" s="13"/>
      <c r="D102" s="13"/>
      <c r="E102" s="13"/>
      <c r="F102" s="13"/>
      <c r="G102" s="13"/>
      <c r="H102" s="13"/>
      <c r="I102" s="13"/>
      <c r="J102" s="13"/>
      <c r="K102" s="13"/>
      <c r="L102" s="18" t="s">
        <v>64</v>
      </c>
      <c r="M102" s="13"/>
      <c r="N102" s="13"/>
      <c r="O102" s="13"/>
      <c r="P102" s="13"/>
      <c r="Q102" s="13"/>
      <c r="R102" s="13"/>
      <c r="S102" s="13"/>
      <c r="T102" s="13"/>
      <c r="U102" s="13"/>
      <c r="V102" s="13"/>
      <c r="W102" s="13"/>
      <c r="X102" s="13"/>
      <c r="Y102" s="5" t="s">
        <v>64</v>
      </c>
      <c r="Z102" s="13"/>
      <c r="AA102" s="5" t="s">
        <v>64</v>
      </c>
      <c r="AB102" s="5" t="s">
        <v>64</v>
      </c>
      <c r="AC102" s="13"/>
      <c r="AD102" s="13"/>
      <c r="AE102" s="13"/>
      <c r="AF102" s="13"/>
      <c r="AG102" s="13"/>
      <c r="AH102" s="13"/>
      <c r="AI102" s="13"/>
      <c r="AJ102" s="13"/>
      <c r="AK102" s="13"/>
      <c r="AL102" s="13"/>
      <c r="AM102" s="13"/>
      <c r="AN102" s="13"/>
    </row>
    <row r="103" spans="1:40" x14ac:dyDescent="0.25">
      <c r="A103" s="18">
        <v>100</v>
      </c>
      <c r="B103" s="13"/>
      <c r="C103" s="13"/>
      <c r="D103" s="13"/>
      <c r="E103" s="13"/>
      <c r="F103" s="13"/>
      <c r="G103" s="13"/>
      <c r="H103" s="13"/>
      <c r="I103" s="13"/>
      <c r="J103" s="13"/>
      <c r="K103" s="13"/>
      <c r="L103" s="18" t="s">
        <v>64</v>
      </c>
      <c r="M103" s="13"/>
      <c r="N103" s="13"/>
      <c r="O103" s="13"/>
      <c r="P103" s="13"/>
      <c r="Q103" s="13"/>
      <c r="R103" s="13"/>
      <c r="S103" s="13"/>
      <c r="T103" s="13"/>
      <c r="U103" s="13"/>
      <c r="V103" s="13"/>
      <c r="W103" s="13"/>
      <c r="X103" s="13"/>
      <c r="Y103" s="13"/>
      <c r="Z103" s="13"/>
      <c r="AA103" s="14"/>
      <c r="AB103" s="13"/>
      <c r="AC103" s="13"/>
      <c r="AD103" s="13"/>
      <c r="AE103" s="13"/>
      <c r="AF103" s="13"/>
      <c r="AG103" s="13"/>
      <c r="AH103" s="13"/>
      <c r="AI103" s="13"/>
      <c r="AJ103" s="13"/>
      <c r="AK103" s="13"/>
      <c r="AL103" s="13"/>
      <c r="AM103" s="13"/>
      <c r="AN103" s="13"/>
    </row>
    <row r="104" spans="1:40" x14ac:dyDescent="0.25">
      <c r="A104" s="18">
        <v>101</v>
      </c>
      <c r="B104" s="13"/>
      <c r="C104" s="13"/>
      <c r="D104" s="13"/>
      <c r="E104" s="18" t="s">
        <v>64</v>
      </c>
      <c r="F104" s="13"/>
      <c r="G104" s="13"/>
      <c r="H104" s="13"/>
      <c r="I104" s="13"/>
      <c r="J104" s="13"/>
      <c r="K104" s="13"/>
      <c r="L104" s="18" t="s">
        <v>64</v>
      </c>
      <c r="M104" s="13"/>
      <c r="N104" s="13"/>
      <c r="O104" s="13"/>
      <c r="P104" s="13"/>
      <c r="Q104" s="13"/>
      <c r="R104" s="13"/>
      <c r="S104" s="13"/>
      <c r="T104" s="13"/>
      <c r="U104" s="13"/>
      <c r="V104" s="13"/>
      <c r="W104" s="13"/>
      <c r="X104" s="13"/>
      <c r="Y104" s="13"/>
      <c r="Z104" s="13"/>
      <c r="AA104" s="5" t="s">
        <v>64</v>
      </c>
      <c r="AB104" s="13"/>
      <c r="AC104" s="13"/>
      <c r="AD104" s="13"/>
      <c r="AE104" s="13"/>
      <c r="AF104" s="13"/>
      <c r="AG104" s="13"/>
      <c r="AH104" s="13"/>
      <c r="AI104" s="13"/>
      <c r="AJ104" s="13"/>
      <c r="AK104" s="13"/>
      <c r="AL104" s="13"/>
      <c r="AM104" s="13"/>
      <c r="AN104" s="13"/>
    </row>
    <row r="105" spans="1:40" x14ac:dyDescent="0.25">
      <c r="A105" s="18">
        <v>102</v>
      </c>
      <c r="B105" s="13"/>
      <c r="C105" s="13"/>
      <c r="D105" s="13"/>
      <c r="E105" s="13"/>
      <c r="F105" s="13"/>
      <c r="G105" s="13"/>
      <c r="H105" s="13"/>
      <c r="I105" s="13"/>
      <c r="J105" s="13"/>
      <c r="K105" s="13"/>
      <c r="L105" s="18" t="s">
        <v>64</v>
      </c>
      <c r="M105" s="13"/>
      <c r="N105" s="13"/>
      <c r="O105" s="13"/>
      <c r="P105" s="13"/>
      <c r="Q105" s="13"/>
      <c r="R105" s="13"/>
      <c r="S105" s="13"/>
      <c r="T105" s="13"/>
      <c r="U105" s="13"/>
      <c r="V105" s="13"/>
      <c r="W105" s="13"/>
      <c r="X105" s="13"/>
      <c r="Y105" s="13"/>
      <c r="Z105" s="13"/>
      <c r="AA105" s="14"/>
      <c r="AB105" s="13"/>
      <c r="AC105" s="13"/>
      <c r="AD105" s="13"/>
      <c r="AE105" s="13"/>
      <c r="AF105" s="13"/>
      <c r="AG105" s="13"/>
      <c r="AH105" s="13"/>
      <c r="AI105" s="13"/>
      <c r="AJ105" s="13"/>
      <c r="AK105" s="13"/>
      <c r="AL105" s="13"/>
      <c r="AM105" s="13"/>
      <c r="AN105" s="13"/>
    </row>
    <row r="106" spans="1:40" x14ac:dyDescent="0.25">
      <c r="A106" s="18">
        <v>103</v>
      </c>
      <c r="B106" s="13"/>
      <c r="C106" s="13"/>
      <c r="D106" s="13"/>
      <c r="E106" s="13"/>
      <c r="F106" s="13"/>
      <c r="G106" s="13"/>
      <c r="H106" s="13"/>
      <c r="I106" s="13"/>
      <c r="J106" s="13"/>
      <c r="K106" s="13"/>
      <c r="L106" s="18" t="s">
        <v>64</v>
      </c>
      <c r="M106" s="13"/>
      <c r="N106" s="13"/>
      <c r="O106" s="13"/>
      <c r="P106" s="13"/>
      <c r="Q106" s="13"/>
      <c r="R106" s="13"/>
      <c r="S106" s="13"/>
      <c r="T106" s="13"/>
      <c r="U106" s="13"/>
      <c r="V106" s="13"/>
      <c r="W106" s="13"/>
      <c r="X106" s="13"/>
      <c r="Y106" s="13"/>
      <c r="Z106" s="13"/>
      <c r="AA106" s="14"/>
      <c r="AB106" s="13"/>
      <c r="AC106" s="13"/>
      <c r="AD106" s="13"/>
      <c r="AE106" s="13"/>
      <c r="AF106" s="13"/>
      <c r="AG106" s="13"/>
      <c r="AH106" s="13"/>
      <c r="AI106" s="13"/>
      <c r="AJ106" s="13"/>
      <c r="AK106" s="13"/>
      <c r="AL106" s="13"/>
      <c r="AM106" s="13"/>
      <c r="AN106" s="13"/>
    </row>
    <row r="107" spans="1:40" x14ac:dyDescent="0.25">
      <c r="A107" s="18">
        <v>104</v>
      </c>
      <c r="B107" s="13"/>
      <c r="C107" s="13"/>
      <c r="D107" s="13"/>
      <c r="E107" s="13"/>
      <c r="F107" s="13"/>
      <c r="G107" s="13"/>
      <c r="H107" s="13"/>
      <c r="I107" s="13"/>
      <c r="J107" s="13"/>
      <c r="K107" s="13"/>
      <c r="L107" s="18" t="s">
        <v>64</v>
      </c>
      <c r="M107" s="13"/>
      <c r="N107" s="13"/>
      <c r="O107" s="13"/>
      <c r="P107" s="13"/>
      <c r="Q107" s="13"/>
      <c r="R107" s="13"/>
      <c r="S107" s="13"/>
      <c r="T107" s="13"/>
      <c r="U107" s="13"/>
      <c r="V107" s="13"/>
      <c r="W107" s="13"/>
      <c r="X107" s="13"/>
      <c r="Y107" s="13"/>
      <c r="Z107" s="13"/>
      <c r="AA107" s="14"/>
      <c r="AB107" s="13"/>
      <c r="AC107" s="13"/>
      <c r="AD107" s="13"/>
      <c r="AE107" s="13"/>
      <c r="AF107" s="13"/>
      <c r="AG107" s="13"/>
      <c r="AH107" s="13"/>
      <c r="AI107" s="13"/>
      <c r="AJ107" s="13"/>
      <c r="AK107" s="13"/>
      <c r="AL107" s="13"/>
      <c r="AM107" s="13"/>
      <c r="AN107" s="13"/>
    </row>
    <row r="108" spans="1:40" x14ac:dyDescent="0.25">
      <c r="A108" s="18">
        <v>105</v>
      </c>
      <c r="B108" s="13"/>
      <c r="C108" s="13"/>
      <c r="D108" s="13"/>
      <c r="E108" s="13"/>
      <c r="F108" s="13"/>
      <c r="G108" s="13"/>
      <c r="H108" s="13"/>
      <c r="I108" s="13"/>
      <c r="J108" s="18" t="s">
        <v>64</v>
      </c>
      <c r="K108" s="13"/>
      <c r="L108" s="18" t="s">
        <v>64</v>
      </c>
      <c r="M108" s="13"/>
      <c r="N108" s="13"/>
      <c r="O108" s="13"/>
      <c r="P108" s="13"/>
      <c r="Q108" s="13"/>
      <c r="R108" s="13"/>
      <c r="S108" s="13"/>
      <c r="T108" s="13"/>
      <c r="U108" s="13"/>
      <c r="V108" s="13"/>
      <c r="W108" s="13"/>
      <c r="X108" s="13"/>
      <c r="Y108" s="13"/>
      <c r="Z108" s="13"/>
      <c r="AA108" s="14"/>
      <c r="AB108" s="13"/>
      <c r="AC108" s="13"/>
      <c r="AD108" s="13"/>
      <c r="AE108" s="13"/>
      <c r="AF108" s="13"/>
      <c r="AG108" s="13"/>
      <c r="AH108" s="13"/>
      <c r="AI108" s="13"/>
      <c r="AJ108" s="13"/>
      <c r="AK108" s="13"/>
      <c r="AL108" s="13"/>
      <c r="AM108" s="13"/>
      <c r="AN108" s="13"/>
    </row>
    <row r="109" spans="1:40" x14ac:dyDescent="0.25">
      <c r="A109" s="18">
        <v>106</v>
      </c>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4"/>
      <c r="AB109" s="13"/>
      <c r="AC109" s="13"/>
      <c r="AD109" s="13"/>
      <c r="AE109" s="13"/>
      <c r="AF109" s="13"/>
      <c r="AG109" s="13"/>
      <c r="AH109" s="13"/>
      <c r="AI109" s="13"/>
      <c r="AJ109" s="13"/>
      <c r="AK109" s="13"/>
      <c r="AL109" s="13"/>
      <c r="AM109" s="13"/>
      <c r="AN109" s="13"/>
    </row>
    <row r="110" spans="1:40" x14ac:dyDescent="0.25">
      <c r="A110" s="18">
        <v>107</v>
      </c>
      <c r="B110" s="5"/>
      <c r="C110" s="5"/>
      <c r="D110" s="5"/>
      <c r="E110" s="5"/>
      <c r="F110" s="5"/>
      <c r="G110" s="5"/>
      <c r="H110" s="5"/>
      <c r="I110" s="5"/>
      <c r="J110" s="5"/>
      <c r="K110" s="5"/>
      <c r="L110" s="18" t="s">
        <v>64</v>
      </c>
      <c r="M110" s="5"/>
      <c r="N110" s="5"/>
      <c r="O110" s="5"/>
      <c r="P110" s="5"/>
      <c r="Q110" s="5"/>
      <c r="R110" s="5"/>
      <c r="S110" s="5"/>
      <c r="T110" s="5"/>
      <c r="U110" s="5"/>
      <c r="V110" s="5"/>
      <c r="W110" s="5"/>
      <c r="X110" s="5"/>
      <c r="Y110" s="5"/>
      <c r="Z110" s="5"/>
      <c r="AA110" s="6"/>
      <c r="AB110" s="5"/>
      <c r="AC110" s="5"/>
      <c r="AD110" s="5"/>
      <c r="AE110" s="5"/>
      <c r="AF110" s="5"/>
      <c r="AG110" s="5"/>
      <c r="AH110" s="5"/>
      <c r="AI110" s="5"/>
      <c r="AJ110" s="5"/>
      <c r="AK110" s="5"/>
      <c r="AL110" s="5"/>
      <c r="AM110" s="5"/>
      <c r="AN110" s="5"/>
    </row>
    <row r="111" spans="1:40" x14ac:dyDescent="0.25">
      <c r="A111" s="18">
        <v>108</v>
      </c>
      <c r="B111" s="13"/>
      <c r="C111" s="13"/>
      <c r="D111" s="13"/>
      <c r="E111" s="13"/>
      <c r="F111" s="13"/>
      <c r="G111" s="13"/>
      <c r="H111" s="13"/>
      <c r="I111" s="13"/>
      <c r="J111" s="13"/>
      <c r="K111" s="13"/>
      <c r="L111" s="18" t="s">
        <v>64</v>
      </c>
      <c r="M111" s="13"/>
      <c r="N111" s="13"/>
      <c r="O111" s="13"/>
      <c r="P111" s="13"/>
      <c r="Q111" s="13"/>
      <c r="R111" s="13"/>
      <c r="S111" s="13"/>
      <c r="T111" s="13"/>
      <c r="U111" s="13"/>
      <c r="V111" s="13"/>
      <c r="W111" s="13"/>
      <c r="X111" s="13"/>
      <c r="Y111" s="13"/>
      <c r="Z111" s="13"/>
      <c r="AA111" s="5" t="s">
        <v>64</v>
      </c>
      <c r="AB111" s="13"/>
      <c r="AC111" s="13"/>
      <c r="AD111" s="13"/>
      <c r="AE111" s="13"/>
      <c r="AF111" s="13"/>
      <c r="AG111" s="13"/>
      <c r="AH111" s="13"/>
      <c r="AI111" s="13"/>
      <c r="AJ111" s="13"/>
      <c r="AK111" s="13"/>
      <c r="AL111" s="13"/>
      <c r="AM111" s="13"/>
      <c r="AN111" s="13"/>
    </row>
    <row r="112" spans="1:40" x14ac:dyDescent="0.25">
      <c r="A112" s="18">
        <v>109</v>
      </c>
      <c r="B112" s="13"/>
      <c r="C112" s="13"/>
      <c r="D112" s="13"/>
      <c r="E112" s="13"/>
      <c r="F112" s="13"/>
      <c r="G112" s="13"/>
      <c r="H112" s="13"/>
      <c r="I112" s="13"/>
      <c r="J112" s="13"/>
      <c r="K112" s="13"/>
      <c r="L112" s="18" t="s">
        <v>64</v>
      </c>
      <c r="M112" s="13"/>
      <c r="N112" s="13"/>
      <c r="O112" s="13"/>
      <c r="P112" s="13"/>
      <c r="Q112" s="13"/>
      <c r="R112" s="13"/>
      <c r="S112" s="13"/>
      <c r="T112" s="13"/>
      <c r="U112" s="13"/>
      <c r="V112" s="13"/>
      <c r="W112" s="13"/>
      <c r="X112" s="13"/>
      <c r="Y112" s="13"/>
      <c r="Z112" s="13"/>
      <c r="AA112" s="5" t="s">
        <v>64</v>
      </c>
      <c r="AB112" s="13"/>
      <c r="AC112" s="13"/>
      <c r="AD112" s="13"/>
      <c r="AE112" s="13"/>
      <c r="AF112" s="13"/>
      <c r="AG112" s="13"/>
      <c r="AH112" s="13"/>
      <c r="AI112" s="13"/>
      <c r="AJ112" s="13"/>
      <c r="AK112" s="13"/>
      <c r="AL112" s="13"/>
      <c r="AM112" s="13"/>
      <c r="AN112" s="13"/>
    </row>
  </sheetData>
  <autoFilter ref="A3:AN112"/>
  <mergeCells count="2">
    <mergeCell ref="A1:AN1"/>
    <mergeCell ref="A2:AN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N93"/>
  <sheetViews>
    <sheetView topLeftCell="GI34" zoomScaleNormal="100" workbookViewId="0">
      <selection activeCell="GR24" sqref="GR24"/>
    </sheetView>
  </sheetViews>
  <sheetFormatPr baseColWidth="10" defaultColWidth="11.42578125" defaultRowHeight="16.5" x14ac:dyDescent="0.35"/>
  <cols>
    <col min="1" max="1" width="6.7109375" style="20" customWidth="1"/>
    <col min="2" max="2" width="4.28515625" style="20" customWidth="1"/>
    <col min="3" max="22" width="10" style="20" customWidth="1"/>
    <col min="23" max="23" width="5.42578125" style="20" customWidth="1"/>
    <col min="24" max="24" width="4.140625" style="20" customWidth="1"/>
    <col min="25" max="44" width="11.42578125" style="20"/>
    <col min="45" max="45" width="8.42578125" style="59" customWidth="1"/>
    <col min="46" max="46" width="5.140625" style="59" customWidth="1"/>
    <col min="47" max="66" width="11.42578125" style="20"/>
    <col min="67" max="67" width="9.28515625" style="20" customWidth="1"/>
    <col min="68" max="68" width="5.5703125" style="20" customWidth="1"/>
    <col min="69" max="88" width="11.42578125" style="20"/>
    <col min="89" max="89" width="2.42578125" style="20" customWidth="1"/>
    <col min="90" max="90" width="6.28515625" style="20" customWidth="1"/>
    <col min="91" max="110" width="11.42578125" style="20"/>
    <col min="111" max="111" width="7.42578125" style="20" customWidth="1"/>
    <col min="112" max="112" width="5.85546875" style="20" customWidth="1"/>
    <col min="113" max="132" width="11.42578125" style="20"/>
    <col min="133" max="133" width="6.5703125" style="20" customWidth="1"/>
    <col min="134" max="134" width="6.140625" style="20" customWidth="1"/>
    <col min="135" max="155" width="11.42578125" style="20"/>
    <col min="156" max="156" width="6.85546875" style="20" customWidth="1"/>
    <col min="157" max="158" width="11.42578125" style="20" bestFit="1" customWidth="1"/>
    <col min="159" max="159" width="12.140625" style="20" bestFit="1" customWidth="1"/>
    <col min="160" max="160" width="12.42578125" style="20" bestFit="1" customWidth="1"/>
    <col min="161" max="163" width="11.85546875" style="20" bestFit="1" customWidth="1"/>
    <col min="164" max="164" width="11.42578125" style="20" bestFit="1" customWidth="1"/>
    <col min="165" max="165" width="12.42578125" style="20" bestFit="1" customWidth="1"/>
    <col min="166" max="166" width="11.42578125" style="20" bestFit="1" customWidth="1"/>
    <col min="167" max="167" width="12.140625" style="20" customWidth="1"/>
    <col min="168" max="170" width="11.42578125" style="20" bestFit="1" customWidth="1"/>
    <col min="171" max="171" width="11.85546875" style="20" bestFit="1" customWidth="1"/>
    <col min="172" max="172" width="12.42578125" style="20" bestFit="1" customWidth="1"/>
    <col min="173" max="173" width="12.140625" style="20" bestFit="1" customWidth="1"/>
    <col min="174" max="174" width="11.42578125" style="20" bestFit="1" customWidth="1"/>
    <col min="175" max="175" width="11.85546875" style="20" bestFit="1" customWidth="1"/>
    <col min="176" max="176" width="12.140625" style="20" bestFit="1" customWidth="1"/>
    <col min="177" max="177" width="6.140625" style="20" customWidth="1"/>
    <col min="178" max="178" width="7.42578125" style="20" customWidth="1"/>
    <col min="179" max="180" width="12.42578125" style="20" bestFit="1" customWidth="1"/>
    <col min="181" max="181" width="13.42578125" style="20" bestFit="1" customWidth="1"/>
    <col min="182" max="182" width="12.42578125" style="20" bestFit="1" customWidth="1"/>
    <col min="183" max="183" width="14.28515625" style="20" bestFit="1" customWidth="1"/>
    <col min="184" max="184" width="12.42578125" style="20" bestFit="1" customWidth="1"/>
    <col min="185" max="185" width="11.7109375" style="20" bestFit="1" customWidth="1"/>
    <col min="186" max="186" width="12.42578125" style="20" bestFit="1" customWidth="1"/>
    <col min="187" max="187" width="13.28515625" style="20" bestFit="1" customWidth="1"/>
    <col min="188" max="188" width="12.42578125" style="20" bestFit="1" customWidth="1"/>
    <col min="189" max="189" width="14.28515625" style="20" bestFit="1" customWidth="1"/>
    <col min="190" max="190" width="12.42578125" style="20" bestFit="1" customWidth="1"/>
    <col min="191" max="191" width="11.7109375" style="20" bestFit="1" customWidth="1"/>
    <col min="192" max="193" width="12.42578125" style="20" bestFit="1" customWidth="1"/>
    <col min="194" max="194" width="13.28515625" style="20" bestFit="1" customWidth="1"/>
    <col min="195" max="195" width="12.42578125" style="20" bestFit="1" customWidth="1"/>
    <col min="196" max="196" width="11.7109375" style="20" bestFit="1" customWidth="1"/>
    <col min="197" max="197" width="13.28515625" style="20" bestFit="1" customWidth="1"/>
    <col min="198" max="198" width="11.7109375" style="20" bestFit="1" customWidth="1"/>
    <col min="199" max="199" width="12.42578125" style="51" customWidth="1"/>
    <col min="200" max="200" width="14.140625" style="20" bestFit="1" customWidth="1"/>
    <col min="201" max="201" width="13.5703125" style="118" customWidth="1"/>
    <col min="202" max="202" width="17.42578125" style="20" customWidth="1"/>
    <col min="203" max="225" width="11.42578125" style="20"/>
    <col min="226" max="226" width="14" style="20" customWidth="1"/>
    <col min="227" max="227" width="50.85546875" style="55" customWidth="1"/>
    <col min="228" max="228" width="14" style="55" customWidth="1"/>
    <col min="229" max="16384" width="11.42578125" style="20"/>
  </cols>
  <sheetData>
    <row r="1" spans="2:248" ht="17.25" thickBot="1" x14ac:dyDescent="0.4"/>
    <row r="2" spans="2:248" ht="20.25" x14ac:dyDescent="0.4">
      <c r="C2" s="206" t="s">
        <v>110</v>
      </c>
      <c r="D2" s="207"/>
      <c r="E2" s="207"/>
      <c r="F2" s="207"/>
      <c r="G2" s="207"/>
      <c r="H2" s="207"/>
      <c r="I2" s="207"/>
      <c r="J2" s="207"/>
      <c r="K2" s="207"/>
      <c r="L2" s="207"/>
      <c r="M2" s="207"/>
      <c r="N2" s="207"/>
      <c r="O2" s="207"/>
      <c r="P2" s="207"/>
      <c r="Q2" s="207"/>
      <c r="R2" s="207"/>
      <c r="S2" s="207"/>
      <c r="T2" s="207"/>
      <c r="U2" s="207"/>
      <c r="V2" s="207"/>
      <c r="Y2" s="206" t="s">
        <v>90</v>
      </c>
      <c r="Z2" s="207"/>
      <c r="AA2" s="207"/>
      <c r="AB2" s="207"/>
      <c r="AC2" s="207"/>
      <c r="AD2" s="207"/>
      <c r="AE2" s="207"/>
      <c r="AF2" s="207"/>
      <c r="AG2" s="207"/>
      <c r="AH2" s="207"/>
      <c r="AI2" s="207"/>
      <c r="AJ2" s="207"/>
      <c r="AK2" s="207"/>
      <c r="AL2" s="207"/>
      <c r="AM2" s="207"/>
      <c r="AN2" s="207"/>
      <c r="AO2" s="207"/>
      <c r="AP2" s="207"/>
      <c r="AQ2" s="207"/>
      <c r="AR2" s="207"/>
      <c r="AS2" s="31"/>
      <c r="AT2" s="31"/>
      <c r="AU2" s="206" t="s">
        <v>91</v>
      </c>
      <c r="AV2" s="207"/>
      <c r="AW2" s="207"/>
      <c r="AX2" s="207"/>
      <c r="AY2" s="207"/>
      <c r="AZ2" s="207"/>
      <c r="BA2" s="207"/>
      <c r="BB2" s="207"/>
      <c r="BC2" s="207"/>
      <c r="BD2" s="207"/>
      <c r="BE2" s="207"/>
      <c r="BF2" s="207"/>
      <c r="BG2" s="207"/>
      <c r="BH2" s="207"/>
      <c r="BI2" s="207"/>
      <c r="BJ2" s="207"/>
      <c r="BK2" s="207"/>
      <c r="BL2" s="207"/>
      <c r="BM2" s="207"/>
      <c r="BN2" s="207"/>
      <c r="BQ2" s="206" t="s">
        <v>92</v>
      </c>
      <c r="BR2" s="207"/>
      <c r="BS2" s="207"/>
      <c r="BT2" s="207"/>
      <c r="BU2" s="207"/>
      <c r="BV2" s="207"/>
      <c r="BW2" s="207"/>
      <c r="BX2" s="207"/>
      <c r="BY2" s="207"/>
      <c r="BZ2" s="207"/>
      <c r="CA2" s="207"/>
      <c r="CB2" s="207"/>
      <c r="CC2" s="207"/>
      <c r="CD2" s="207"/>
      <c r="CE2" s="207"/>
      <c r="CF2" s="207"/>
      <c r="CG2" s="207"/>
      <c r="CH2" s="207"/>
      <c r="CI2" s="207"/>
      <c r="CJ2" s="207"/>
      <c r="CK2" s="31"/>
      <c r="CM2" s="206" t="s">
        <v>111</v>
      </c>
      <c r="CN2" s="207"/>
      <c r="CO2" s="207"/>
      <c r="CP2" s="207"/>
      <c r="CQ2" s="207"/>
      <c r="CR2" s="207"/>
      <c r="CS2" s="207"/>
      <c r="CT2" s="207"/>
      <c r="CU2" s="207"/>
      <c r="CV2" s="207"/>
      <c r="CW2" s="207"/>
      <c r="CX2" s="207"/>
      <c r="CY2" s="207"/>
      <c r="CZ2" s="207"/>
      <c r="DA2" s="207"/>
      <c r="DB2" s="207"/>
      <c r="DC2" s="207"/>
      <c r="DD2" s="207"/>
      <c r="DE2" s="207"/>
      <c r="DF2" s="207"/>
      <c r="DI2" s="206" t="s">
        <v>101</v>
      </c>
      <c r="DJ2" s="207"/>
      <c r="DK2" s="207"/>
      <c r="DL2" s="207"/>
      <c r="DM2" s="207"/>
      <c r="DN2" s="207"/>
      <c r="DO2" s="207"/>
      <c r="DP2" s="207"/>
      <c r="DQ2" s="207"/>
      <c r="DR2" s="207"/>
      <c r="DS2" s="207"/>
      <c r="DT2" s="207"/>
      <c r="DU2" s="207"/>
      <c r="DV2" s="207"/>
      <c r="DW2" s="207"/>
      <c r="DX2" s="207"/>
      <c r="DY2" s="207"/>
      <c r="DZ2" s="207"/>
      <c r="EA2" s="207"/>
      <c r="EB2" s="207"/>
      <c r="EE2" s="213" t="s">
        <v>94</v>
      </c>
      <c r="EF2" s="214"/>
      <c r="EG2" s="214"/>
      <c r="EH2" s="214"/>
      <c r="EI2" s="214"/>
      <c r="EJ2" s="214"/>
      <c r="EK2" s="214"/>
      <c r="EL2" s="214"/>
      <c r="EM2" s="214"/>
      <c r="EN2" s="214"/>
      <c r="EO2" s="214"/>
      <c r="EP2" s="214"/>
      <c r="EQ2" s="214"/>
      <c r="ER2" s="214"/>
      <c r="ES2" s="214"/>
      <c r="ET2" s="214"/>
      <c r="EU2" s="214"/>
      <c r="EV2" s="214"/>
      <c r="EW2" s="214"/>
      <c r="EX2" s="214"/>
      <c r="FA2" s="206" t="s">
        <v>102</v>
      </c>
      <c r="FB2" s="207"/>
      <c r="FC2" s="207"/>
      <c r="FD2" s="207"/>
      <c r="FE2" s="207"/>
      <c r="FF2" s="207"/>
      <c r="FG2" s="207"/>
      <c r="FH2" s="207"/>
      <c r="FI2" s="207"/>
      <c r="FJ2" s="207"/>
      <c r="FK2" s="207"/>
      <c r="FL2" s="207"/>
      <c r="FM2" s="207"/>
      <c r="FN2" s="207"/>
      <c r="FO2" s="207"/>
      <c r="FP2" s="207"/>
      <c r="FQ2" s="207"/>
      <c r="FR2" s="207"/>
      <c r="FS2" s="207"/>
      <c r="FT2" s="207"/>
      <c r="FV2" s="47"/>
      <c r="FW2" s="206" t="s">
        <v>104</v>
      </c>
      <c r="FX2" s="207"/>
      <c r="FY2" s="207"/>
      <c r="FZ2" s="207"/>
      <c r="GA2" s="207"/>
      <c r="GB2" s="207"/>
      <c r="GC2" s="207"/>
      <c r="GD2" s="207"/>
      <c r="GE2" s="207"/>
      <c r="GF2" s="207"/>
      <c r="GG2" s="207"/>
      <c r="GH2" s="207"/>
      <c r="GI2" s="207"/>
      <c r="GJ2" s="207"/>
      <c r="GK2" s="207"/>
      <c r="GL2" s="207"/>
      <c r="GM2" s="207"/>
      <c r="GN2" s="207"/>
      <c r="GO2" s="207"/>
      <c r="GP2" s="222"/>
      <c r="GQ2" s="215"/>
      <c r="GR2" s="216"/>
      <c r="GS2" s="217"/>
      <c r="GV2" s="213" t="s">
        <v>105</v>
      </c>
      <c r="GW2" s="214"/>
      <c r="GX2" s="214"/>
      <c r="GY2" s="214"/>
      <c r="GZ2" s="214"/>
      <c r="HA2" s="214"/>
      <c r="HB2" s="214"/>
      <c r="HC2" s="214"/>
      <c r="HD2" s="214"/>
      <c r="HE2" s="214"/>
      <c r="HF2" s="214"/>
      <c r="HG2" s="214"/>
      <c r="HH2" s="214"/>
      <c r="HI2" s="214"/>
      <c r="HJ2" s="214"/>
      <c r="HK2" s="214"/>
      <c r="HL2" s="214"/>
      <c r="HM2" s="214"/>
      <c r="HN2" s="214"/>
      <c r="HO2" s="214"/>
      <c r="HQ2" s="215" t="s">
        <v>112</v>
      </c>
      <c r="HR2" s="216"/>
      <c r="HS2" s="216"/>
      <c r="HT2" s="216"/>
      <c r="HU2" s="216"/>
      <c r="HV2" s="216"/>
      <c r="HW2" s="216"/>
      <c r="HX2" s="216"/>
      <c r="HY2" s="216"/>
      <c r="HZ2" s="216"/>
      <c r="IA2" s="216"/>
      <c r="IB2" s="216"/>
      <c r="IC2" s="216"/>
      <c r="ID2" s="216"/>
      <c r="IE2" s="216"/>
      <c r="IF2" s="216"/>
      <c r="IG2" s="216"/>
      <c r="IH2" s="216"/>
      <c r="II2" s="216"/>
      <c r="IJ2" s="216"/>
      <c r="IK2" s="216"/>
      <c r="IL2" s="216"/>
      <c r="IM2" s="216"/>
      <c r="IN2" s="217"/>
    </row>
    <row r="3" spans="2:248" ht="76.5" x14ac:dyDescent="0.35">
      <c r="C3" s="97" t="s">
        <v>119</v>
      </c>
      <c r="D3" s="21" t="s">
        <v>13</v>
      </c>
      <c r="E3" s="21" t="s">
        <v>22</v>
      </c>
      <c r="F3" s="21" t="s">
        <v>120</v>
      </c>
      <c r="G3" s="21" t="s">
        <v>121</v>
      </c>
      <c r="H3" s="21" t="s">
        <v>122</v>
      </c>
      <c r="I3" s="21" t="s">
        <v>123</v>
      </c>
      <c r="J3" s="21" t="s">
        <v>124</v>
      </c>
      <c r="K3" s="21" t="s">
        <v>17</v>
      </c>
      <c r="L3" s="21" t="s">
        <v>15</v>
      </c>
      <c r="M3" s="21" t="s">
        <v>125</v>
      </c>
      <c r="N3" s="21" t="s">
        <v>126</v>
      </c>
      <c r="O3" s="21" t="s">
        <v>127</v>
      </c>
      <c r="P3" s="21" t="s">
        <v>128</v>
      </c>
      <c r="Q3" s="21" t="s">
        <v>36</v>
      </c>
      <c r="R3" s="21" t="s">
        <v>129</v>
      </c>
      <c r="S3" s="21" t="s">
        <v>130</v>
      </c>
      <c r="T3" s="21" t="s">
        <v>67</v>
      </c>
      <c r="U3" s="21" t="s">
        <v>131</v>
      </c>
      <c r="V3" s="21" t="s">
        <v>132</v>
      </c>
      <c r="Y3" s="97" t="s">
        <v>119</v>
      </c>
      <c r="Z3" s="21" t="s">
        <v>13</v>
      </c>
      <c r="AA3" s="21" t="s">
        <v>22</v>
      </c>
      <c r="AB3" s="21" t="s">
        <v>120</v>
      </c>
      <c r="AC3" s="21" t="s">
        <v>121</v>
      </c>
      <c r="AD3" s="21" t="s">
        <v>122</v>
      </c>
      <c r="AE3" s="21" t="s">
        <v>123</v>
      </c>
      <c r="AF3" s="21" t="s">
        <v>124</v>
      </c>
      <c r="AG3" s="21" t="s">
        <v>17</v>
      </c>
      <c r="AH3" s="21" t="s">
        <v>15</v>
      </c>
      <c r="AI3" s="21" t="s">
        <v>125</v>
      </c>
      <c r="AJ3" s="21" t="s">
        <v>126</v>
      </c>
      <c r="AK3" s="21" t="s">
        <v>127</v>
      </c>
      <c r="AL3" s="21" t="s">
        <v>128</v>
      </c>
      <c r="AM3" s="21" t="s">
        <v>36</v>
      </c>
      <c r="AN3" s="21" t="s">
        <v>129</v>
      </c>
      <c r="AO3" s="21" t="s">
        <v>130</v>
      </c>
      <c r="AP3" s="21" t="s">
        <v>67</v>
      </c>
      <c r="AQ3" s="21" t="s">
        <v>131</v>
      </c>
      <c r="AR3" s="21" t="s">
        <v>132</v>
      </c>
      <c r="AS3" s="32"/>
      <c r="AT3" s="32"/>
      <c r="AU3" s="97" t="s">
        <v>119</v>
      </c>
      <c r="AV3" s="21" t="s">
        <v>13</v>
      </c>
      <c r="AW3" s="21" t="s">
        <v>22</v>
      </c>
      <c r="AX3" s="21" t="s">
        <v>120</v>
      </c>
      <c r="AY3" s="21" t="s">
        <v>121</v>
      </c>
      <c r="AZ3" s="21" t="s">
        <v>122</v>
      </c>
      <c r="BA3" s="21" t="s">
        <v>123</v>
      </c>
      <c r="BB3" s="21" t="s">
        <v>124</v>
      </c>
      <c r="BC3" s="21" t="s">
        <v>17</v>
      </c>
      <c r="BD3" s="21" t="s">
        <v>15</v>
      </c>
      <c r="BE3" s="21" t="s">
        <v>125</v>
      </c>
      <c r="BF3" s="21" t="s">
        <v>126</v>
      </c>
      <c r="BG3" s="21" t="s">
        <v>127</v>
      </c>
      <c r="BH3" s="21" t="s">
        <v>128</v>
      </c>
      <c r="BI3" s="21" t="s">
        <v>36</v>
      </c>
      <c r="BJ3" s="21" t="s">
        <v>129</v>
      </c>
      <c r="BK3" s="21" t="s">
        <v>130</v>
      </c>
      <c r="BL3" s="21" t="s">
        <v>67</v>
      </c>
      <c r="BM3" s="21" t="s">
        <v>131</v>
      </c>
      <c r="BN3" s="21" t="s">
        <v>132</v>
      </c>
      <c r="BQ3" s="97" t="s">
        <v>119</v>
      </c>
      <c r="BR3" s="21" t="s">
        <v>13</v>
      </c>
      <c r="BS3" s="21" t="s">
        <v>22</v>
      </c>
      <c r="BT3" s="21" t="s">
        <v>120</v>
      </c>
      <c r="BU3" s="21" t="s">
        <v>121</v>
      </c>
      <c r="BV3" s="21" t="s">
        <v>122</v>
      </c>
      <c r="BW3" s="21" t="s">
        <v>123</v>
      </c>
      <c r="BX3" s="21" t="s">
        <v>124</v>
      </c>
      <c r="BY3" s="21" t="s">
        <v>17</v>
      </c>
      <c r="BZ3" s="21" t="s">
        <v>15</v>
      </c>
      <c r="CA3" s="21" t="s">
        <v>125</v>
      </c>
      <c r="CB3" s="21" t="s">
        <v>126</v>
      </c>
      <c r="CC3" s="21" t="s">
        <v>127</v>
      </c>
      <c r="CD3" s="21" t="s">
        <v>128</v>
      </c>
      <c r="CE3" s="21" t="s">
        <v>36</v>
      </c>
      <c r="CF3" s="21" t="s">
        <v>129</v>
      </c>
      <c r="CG3" s="21" t="s">
        <v>130</v>
      </c>
      <c r="CH3" s="21" t="s">
        <v>67</v>
      </c>
      <c r="CI3" s="21" t="s">
        <v>131</v>
      </c>
      <c r="CJ3" s="21" t="s">
        <v>132</v>
      </c>
      <c r="CK3" s="32"/>
      <c r="CM3" s="97" t="s">
        <v>119</v>
      </c>
      <c r="CN3" s="21" t="s">
        <v>13</v>
      </c>
      <c r="CO3" s="21" t="s">
        <v>22</v>
      </c>
      <c r="CP3" s="21" t="s">
        <v>120</v>
      </c>
      <c r="CQ3" s="21" t="s">
        <v>121</v>
      </c>
      <c r="CR3" s="21" t="s">
        <v>122</v>
      </c>
      <c r="CS3" s="21" t="s">
        <v>123</v>
      </c>
      <c r="CT3" s="21" t="s">
        <v>124</v>
      </c>
      <c r="CU3" s="21" t="s">
        <v>17</v>
      </c>
      <c r="CV3" s="21" t="s">
        <v>15</v>
      </c>
      <c r="CW3" s="21" t="s">
        <v>125</v>
      </c>
      <c r="CX3" s="21" t="s">
        <v>126</v>
      </c>
      <c r="CY3" s="21" t="s">
        <v>127</v>
      </c>
      <c r="CZ3" s="21" t="s">
        <v>128</v>
      </c>
      <c r="DA3" s="21" t="s">
        <v>36</v>
      </c>
      <c r="DB3" s="21" t="s">
        <v>129</v>
      </c>
      <c r="DC3" s="21" t="s">
        <v>130</v>
      </c>
      <c r="DD3" s="21" t="s">
        <v>67</v>
      </c>
      <c r="DE3" s="21" t="s">
        <v>131</v>
      </c>
      <c r="DF3" s="21" t="s">
        <v>132</v>
      </c>
      <c r="DI3" s="97" t="s">
        <v>119</v>
      </c>
      <c r="DJ3" s="21" t="s">
        <v>13</v>
      </c>
      <c r="DK3" s="21" t="s">
        <v>22</v>
      </c>
      <c r="DL3" s="21" t="s">
        <v>120</v>
      </c>
      <c r="DM3" s="21" t="s">
        <v>121</v>
      </c>
      <c r="DN3" s="21" t="s">
        <v>122</v>
      </c>
      <c r="DO3" s="21" t="s">
        <v>123</v>
      </c>
      <c r="DP3" s="21" t="s">
        <v>124</v>
      </c>
      <c r="DQ3" s="21" t="s">
        <v>17</v>
      </c>
      <c r="DR3" s="21" t="s">
        <v>15</v>
      </c>
      <c r="DS3" s="21" t="s">
        <v>125</v>
      </c>
      <c r="DT3" s="21" t="s">
        <v>126</v>
      </c>
      <c r="DU3" s="21" t="s">
        <v>127</v>
      </c>
      <c r="DV3" s="21" t="s">
        <v>128</v>
      </c>
      <c r="DW3" s="21" t="s">
        <v>36</v>
      </c>
      <c r="DX3" s="21" t="s">
        <v>129</v>
      </c>
      <c r="DY3" s="21" t="s">
        <v>130</v>
      </c>
      <c r="DZ3" s="21" t="s">
        <v>67</v>
      </c>
      <c r="EA3" s="21" t="s">
        <v>131</v>
      </c>
      <c r="EB3" s="21" t="s">
        <v>132</v>
      </c>
      <c r="EE3" s="97" t="s">
        <v>119</v>
      </c>
      <c r="EF3" s="21" t="s">
        <v>13</v>
      </c>
      <c r="EG3" s="21" t="s">
        <v>22</v>
      </c>
      <c r="EH3" s="21" t="s">
        <v>120</v>
      </c>
      <c r="EI3" s="21" t="s">
        <v>121</v>
      </c>
      <c r="EJ3" s="21" t="s">
        <v>122</v>
      </c>
      <c r="EK3" s="21" t="s">
        <v>123</v>
      </c>
      <c r="EL3" s="21" t="s">
        <v>124</v>
      </c>
      <c r="EM3" s="21" t="s">
        <v>17</v>
      </c>
      <c r="EN3" s="21" t="s">
        <v>15</v>
      </c>
      <c r="EO3" s="21" t="s">
        <v>125</v>
      </c>
      <c r="EP3" s="21" t="s">
        <v>126</v>
      </c>
      <c r="EQ3" s="21" t="s">
        <v>127</v>
      </c>
      <c r="ER3" s="21" t="s">
        <v>128</v>
      </c>
      <c r="ES3" s="21" t="s">
        <v>36</v>
      </c>
      <c r="ET3" s="21" t="s">
        <v>129</v>
      </c>
      <c r="EU3" s="21" t="s">
        <v>130</v>
      </c>
      <c r="EV3" s="21" t="s">
        <v>67</v>
      </c>
      <c r="EW3" s="21" t="s">
        <v>131</v>
      </c>
      <c r="EX3" s="21" t="s">
        <v>132</v>
      </c>
      <c r="FA3" s="97" t="s">
        <v>119</v>
      </c>
      <c r="FB3" s="21" t="s">
        <v>13</v>
      </c>
      <c r="FC3" s="21" t="s">
        <v>22</v>
      </c>
      <c r="FD3" s="21" t="s">
        <v>120</v>
      </c>
      <c r="FE3" s="21" t="s">
        <v>121</v>
      </c>
      <c r="FF3" s="21" t="s">
        <v>122</v>
      </c>
      <c r="FG3" s="21" t="s">
        <v>123</v>
      </c>
      <c r="FH3" s="21" t="s">
        <v>124</v>
      </c>
      <c r="FI3" s="21" t="s">
        <v>17</v>
      </c>
      <c r="FJ3" s="21" t="s">
        <v>15</v>
      </c>
      <c r="FK3" s="21" t="s">
        <v>125</v>
      </c>
      <c r="FL3" s="21" t="s">
        <v>126</v>
      </c>
      <c r="FM3" s="21" t="s">
        <v>127</v>
      </c>
      <c r="FN3" s="21" t="s">
        <v>128</v>
      </c>
      <c r="FO3" s="21" t="s">
        <v>36</v>
      </c>
      <c r="FP3" s="21" t="s">
        <v>129</v>
      </c>
      <c r="FQ3" s="21" t="s">
        <v>130</v>
      </c>
      <c r="FR3" s="21" t="s">
        <v>67</v>
      </c>
      <c r="FS3" s="21" t="s">
        <v>131</v>
      </c>
      <c r="FT3" s="21" t="s">
        <v>132</v>
      </c>
      <c r="FV3" s="48"/>
      <c r="FW3" s="97" t="s">
        <v>119</v>
      </c>
      <c r="FX3" s="21" t="s">
        <v>13</v>
      </c>
      <c r="FY3" s="21" t="s">
        <v>22</v>
      </c>
      <c r="FZ3" s="21" t="s">
        <v>120</v>
      </c>
      <c r="GA3" s="21" t="s">
        <v>121</v>
      </c>
      <c r="GB3" s="21" t="s">
        <v>122</v>
      </c>
      <c r="GC3" s="21" t="s">
        <v>123</v>
      </c>
      <c r="GD3" s="21" t="s">
        <v>124</v>
      </c>
      <c r="GE3" s="21" t="s">
        <v>17</v>
      </c>
      <c r="GF3" s="21" t="s">
        <v>15</v>
      </c>
      <c r="GG3" s="21" t="s">
        <v>125</v>
      </c>
      <c r="GH3" s="21" t="s">
        <v>126</v>
      </c>
      <c r="GI3" s="21" t="s">
        <v>127</v>
      </c>
      <c r="GJ3" s="21" t="s">
        <v>128</v>
      </c>
      <c r="GK3" s="21" t="s">
        <v>36</v>
      </c>
      <c r="GL3" s="21" t="s">
        <v>129</v>
      </c>
      <c r="GM3" s="21" t="s">
        <v>130</v>
      </c>
      <c r="GN3" s="21" t="s">
        <v>67</v>
      </c>
      <c r="GO3" s="21" t="s">
        <v>131</v>
      </c>
      <c r="GP3" s="21" t="s">
        <v>132</v>
      </c>
      <c r="GQ3" s="127" t="s">
        <v>106</v>
      </c>
      <c r="GR3" s="127" t="s">
        <v>517</v>
      </c>
      <c r="GS3" s="127" t="s">
        <v>518</v>
      </c>
      <c r="GV3" s="97" t="s">
        <v>119</v>
      </c>
      <c r="GW3" s="21" t="s">
        <v>13</v>
      </c>
      <c r="GX3" s="21" t="s">
        <v>22</v>
      </c>
      <c r="GY3" s="21" t="s">
        <v>120</v>
      </c>
      <c r="GZ3" s="21" t="s">
        <v>121</v>
      </c>
      <c r="HA3" s="21" t="s">
        <v>122</v>
      </c>
      <c r="HB3" s="21" t="s">
        <v>123</v>
      </c>
      <c r="HC3" s="21" t="s">
        <v>124</v>
      </c>
      <c r="HD3" s="21" t="s">
        <v>17</v>
      </c>
      <c r="HE3" s="21" t="s">
        <v>15</v>
      </c>
      <c r="HF3" s="21" t="s">
        <v>125</v>
      </c>
      <c r="HG3" s="21" t="s">
        <v>126</v>
      </c>
      <c r="HH3" s="21" t="s">
        <v>127</v>
      </c>
      <c r="HI3" s="21" t="s">
        <v>128</v>
      </c>
      <c r="HJ3" s="21" t="s">
        <v>36</v>
      </c>
      <c r="HK3" s="21" t="s">
        <v>129</v>
      </c>
      <c r="HL3" s="21" t="s">
        <v>130</v>
      </c>
      <c r="HM3" s="21" t="s">
        <v>67</v>
      </c>
      <c r="HN3" s="21" t="s">
        <v>131</v>
      </c>
      <c r="HO3" s="21" t="s">
        <v>132</v>
      </c>
      <c r="HQ3" s="123" t="s">
        <v>109</v>
      </c>
      <c r="HR3" s="123" t="s">
        <v>107</v>
      </c>
      <c r="HS3" s="124" t="s">
        <v>108</v>
      </c>
      <c r="HT3" s="124" t="s">
        <v>519</v>
      </c>
      <c r="HU3" s="125" t="s">
        <v>119</v>
      </c>
      <c r="HV3" s="126" t="s">
        <v>13</v>
      </c>
      <c r="HW3" s="126" t="s">
        <v>22</v>
      </c>
      <c r="HX3" s="126" t="s">
        <v>120</v>
      </c>
      <c r="HY3" s="126" t="s">
        <v>121</v>
      </c>
      <c r="HZ3" s="126" t="s">
        <v>122</v>
      </c>
      <c r="IA3" s="126" t="s">
        <v>123</v>
      </c>
      <c r="IB3" s="126" t="s">
        <v>124</v>
      </c>
      <c r="IC3" s="126" t="s">
        <v>17</v>
      </c>
      <c r="ID3" s="126" t="s">
        <v>15</v>
      </c>
      <c r="IE3" s="126" t="s">
        <v>125</v>
      </c>
      <c r="IF3" s="126" t="s">
        <v>126</v>
      </c>
      <c r="IG3" s="126" t="s">
        <v>127</v>
      </c>
      <c r="IH3" s="126" t="s">
        <v>128</v>
      </c>
      <c r="II3" s="126" t="s">
        <v>36</v>
      </c>
      <c r="IJ3" s="126" t="s">
        <v>129</v>
      </c>
      <c r="IK3" s="126" t="s">
        <v>130</v>
      </c>
      <c r="IL3" s="126" t="s">
        <v>67</v>
      </c>
      <c r="IM3" s="126" t="s">
        <v>131</v>
      </c>
      <c r="IN3" s="126" t="s">
        <v>132</v>
      </c>
    </row>
    <row r="4" spans="2:248" ht="18" thickBot="1" x14ac:dyDescent="0.4">
      <c r="B4" s="208" t="s">
        <v>93</v>
      </c>
      <c r="C4" s="209"/>
      <c r="D4" s="209"/>
      <c r="E4" s="209"/>
      <c r="F4" s="209"/>
      <c r="G4" s="209"/>
      <c r="H4" s="209"/>
      <c r="I4" s="209"/>
      <c r="J4" s="209"/>
      <c r="K4" s="209"/>
      <c r="L4" s="209"/>
      <c r="M4" s="209"/>
      <c r="N4" s="209"/>
      <c r="O4" s="209"/>
      <c r="P4" s="209"/>
      <c r="Q4" s="209"/>
      <c r="R4" s="209"/>
      <c r="S4" s="209"/>
      <c r="T4" s="209"/>
      <c r="U4" s="209"/>
      <c r="V4" s="209"/>
      <c r="X4" s="208" t="s">
        <v>93</v>
      </c>
      <c r="Y4" s="209"/>
      <c r="Z4" s="209"/>
      <c r="AA4" s="209"/>
      <c r="AB4" s="209"/>
      <c r="AC4" s="209"/>
      <c r="AD4" s="209"/>
      <c r="AE4" s="209"/>
      <c r="AF4" s="209"/>
      <c r="AG4" s="209"/>
      <c r="AH4" s="209"/>
      <c r="AI4" s="209"/>
      <c r="AJ4" s="209"/>
      <c r="AK4" s="209"/>
      <c r="AL4" s="209"/>
      <c r="AM4" s="209"/>
      <c r="AN4" s="209"/>
      <c r="AO4" s="209"/>
      <c r="AP4" s="209"/>
      <c r="AQ4" s="209"/>
      <c r="AR4" s="210"/>
      <c r="AS4" s="52"/>
      <c r="AT4" s="208" t="s">
        <v>93</v>
      </c>
      <c r="AU4" s="211"/>
      <c r="AV4" s="209"/>
      <c r="AW4" s="209"/>
      <c r="AX4" s="209"/>
      <c r="AY4" s="209"/>
      <c r="AZ4" s="209"/>
      <c r="BA4" s="209"/>
      <c r="BB4" s="209"/>
      <c r="BC4" s="209"/>
      <c r="BD4" s="209"/>
      <c r="BE4" s="209"/>
      <c r="BF4" s="209"/>
      <c r="BG4" s="209"/>
      <c r="BH4" s="209"/>
      <c r="BI4" s="209"/>
      <c r="BJ4" s="209"/>
      <c r="BK4" s="209"/>
      <c r="BL4" s="209"/>
      <c r="BM4" s="209"/>
      <c r="BN4" s="209"/>
      <c r="BP4" s="212" t="s">
        <v>93</v>
      </c>
      <c r="BQ4" s="212"/>
      <c r="BR4" s="212"/>
      <c r="BS4" s="212"/>
      <c r="BT4" s="212"/>
      <c r="BU4" s="212"/>
      <c r="BV4" s="212"/>
      <c r="BW4" s="212"/>
      <c r="BX4" s="212"/>
      <c r="BY4" s="212"/>
      <c r="BZ4" s="212"/>
      <c r="CA4" s="212"/>
      <c r="CB4" s="212"/>
      <c r="CC4" s="212"/>
      <c r="CD4" s="212"/>
      <c r="CE4" s="212"/>
      <c r="CF4" s="212"/>
      <c r="CG4" s="212"/>
      <c r="CH4" s="212"/>
      <c r="CI4" s="212"/>
      <c r="CJ4" s="212"/>
      <c r="CL4" s="208" t="s">
        <v>93</v>
      </c>
      <c r="CM4" s="209"/>
      <c r="CN4" s="209"/>
      <c r="CO4" s="209"/>
      <c r="CP4" s="209"/>
      <c r="CQ4" s="209"/>
      <c r="CR4" s="209"/>
      <c r="CS4" s="209"/>
      <c r="CT4" s="209"/>
      <c r="CU4" s="209"/>
      <c r="CV4" s="209"/>
      <c r="CW4" s="209"/>
      <c r="CX4" s="209"/>
      <c r="CY4" s="209"/>
      <c r="CZ4" s="209"/>
      <c r="DA4" s="209"/>
      <c r="DB4" s="209"/>
      <c r="DC4" s="209"/>
      <c r="DD4" s="209"/>
      <c r="DE4" s="209"/>
      <c r="DF4" s="209"/>
      <c r="DH4" s="208" t="s">
        <v>93</v>
      </c>
      <c r="DI4" s="209"/>
      <c r="DJ4" s="209"/>
      <c r="DK4" s="209"/>
      <c r="DL4" s="209"/>
      <c r="DM4" s="209"/>
      <c r="DN4" s="209"/>
      <c r="DO4" s="209"/>
      <c r="DP4" s="209"/>
      <c r="DQ4" s="209"/>
      <c r="DR4" s="209"/>
      <c r="DS4" s="209"/>
      <c r="DT4" s="209"/>
      <c r="DU4" s="209"/>
      <c r="DV4" s="209"/>
      <c r="DW4" s="209"/>
      <c r="DX4" s="209"/>
      <c r="DY4" s="209"/>
      <c r="DZ4" s="209"/>
      <c r="EA4" s="209"/>
      <c r="EB4" s="209"/>
      <c r="ED4" s="208" t="s">
        <v>93</v>
      </c>
      <c r="EE4" s="209"/>
      <c r="EF4" s="209"/>
      <c r="EG4" s="209"/>
      <c r="EH4" s="209"/>
      <c r="EI4" s="209"/>
      <c r="EJ4" s="209"/>
      <c r="EK4" s="209"/>
      <c r="EL4" s="209"/>
      <c r="EM4" s="209"/>
      <c r="EN4" s="209"/>
      <c r="EO4" s="209"/>
      <c r="EP4" s="209"/>
      <c r="EQ4" s="209"/>
      <c r="ER4" s="209"/>
      <c r="ES4" s="209"/>
      <c r="ET4" s="209"/>
      <c r="EU4" s="209"/>
      <c r="EV4" s="209"/>
      <c r="EW4" s="209"/>
      <c r="EX4" s="209"/>
      <c r="EZ4" s="208" t="s">
        <v>93</v>
      </c>
      <c r="FA4" s="209"/>
      <c r="FB4" s="209"/>
      <c r="FC4" s="209"/>
      <c r="FD4" s="209"/>
      <c r="FE4" s="209"/>
      <c r="FF4" s="209"/>
      <c r="FG4" s="209"/>
      <c r="FH4" s="209"/>
      <c r="FI4" s="209"/>
      <c r="FJ4" s="209"/>
      <c r="FK4" s="209"/>
      <c r="FL4" s="209"/>
      <c r="FM4" s="209"/>
      <c r="FN4" s="209"/>
      <c r="FO4" s="209"/>
      <c r="FP4" s="209"/>
      <c r="FQ4" s="209"/>
      <c r="FR4" s="209"/>
      <c r="FS4" s="209"/>
      <c r="FT4" s="209"/>
      <c r="FV4" s="220" t="s">
        <v>93</v>
      </c>
      <c r="FW4" s="209"/>
      <c r="FX4" s="209"/>
      <c r="FY4" s="209"/>
      <c r="FZ4" s="209"/>
      <c r="GA4" s="209"/>
      <c r="GB4" s="209"/>
      <c r="GC4" s="209"/>
      <c r="GD4" s="209"/>
      <c r="GE4" s="209"/>
      <c r="GF4" s="209"/>
      <c r="GG4" s="209"/>
      <c r="GH4" s="209"/>
      <c r="GI4" s="209"/>
      <c r="GJ4" s="209"/>
      <c r="GK4" s="209"/>
      <c r="GL4" s="209"/>
      <c r="GM4" s="209"/>
      <c r="GN4" s="209"/>
      <c r="GO4" s="209"/>
      <c r="GP4" s="209"/>
      <c r="GQ4" s="221"/>
      <c r="GR4" s="221"/>
      <c r="GS4" s="221"/>
      <c r="GU4" s="212" t="s">
        <v>93</v>
      </c>
      <c r="GV4" s="212"/>
      <c r="GW4" s="212"/>
      <c r="GX4" s="212"/>
      <c r="GY4" s="212"/>
      <c r="GZ4" s="212"/>
      <c r="HA4" s="212"/>
      <c r="HB4" s="212"/>
      <c r="HC4" s="212"/>
      <c r="HD4" s="212"/>
      <c r="HE4" s="212"/>
      <c r="HF4" s="212"/>
      <c r="HG4" s="212"/>
      <c r="HH4" s="212"/>
      <c r="HI4" s="212"/>
      <c r="HJ4" s="212"/>
      <c r="HK4" s="212"/>
      <c r="HL4" s="212"/>
      <c r="HM4" s="212"/>
      <c r="HN4" s="212"/>
      <c r="HO4" s="212"/>
      <c r="HQ4" s="212"/>
      <c r="HR4" s="212"/>
      <c r="HS4" s="212"/>
      <c r="HT4" s="212"/>
      <c r="HU4" s="212"/>
      <c r="HV4" s="212"/>
      <c r="HW4" s="212"/>
      <c r="HX4" s="212"/>
      <c r="HY4" s="212"/>
      <c r="HZ4" s="212"/>
      <c r="IA4" s="212"/>
      <c r="IB4" s="212"/>
      <c r="IC4" s="212"/>
      <c r="ID4" s="212"/>
      <c r="IE4" s="212"/>
      <c r="IF4" s="212"/>
      <c r="IG4" s="212"/>
      <c r="IH4" s="212"/>
      <c r="II4" s="212"/>
      <c r="IJ4" s="212"/>
      <c r="IK4" s="212"/>
      <c r="IL4" s="212"/>
      <c r="IM4" s="212"/>
      <c r="IN4" s="212"/>
    </row>
    <row r="5" spans="2:248" x14ac:dyDescent="0.35">
      <c r="B5" s="45">
        <v>1</v>
      </c>
      <c r="C5" s="33"/>
      <c r="D5" s="33"/>
      <c r="E5" s="33"/>
      <c r="F5" s="33"/>
      <c r="G5" s="33" t="s">
        <v>79</v>
      </c>
      <c r="H5" s="33"/>
      <c r="I5" s="33"/>
      <c r="J5" s="33" t="s">
        <v>79</v>
      </c>
      <c r="K5" s="33"/>
      <c r="L5" s="33"/>
      <c r="M5" s="33"/>
      <c r="N5" s="33"/>
      <c r="O5" s="33" t="s">
        <v>80</v>
      </c>
      <c r="P5" s="33"/>
      <c r="Q5" s="33"/>
      <c r="R5" s="33" t="s">
        <v>80</v>
      </c>
      <c r="S5" s="33"/>
      <c r="T5" s="33"/>
      <c r="U5" s="33"/>
      <c r="V5" s="33"/>
      <c r="X5" s="45">
        <v>1</v>
      </c>
      <c r="Y5" s="33"/>
      <c r="Z5" s="33"/>
      <c r="AA5" s="33"/>
      <c r="AB5" s="33"/>
      <c r="AC5" s="33" t="s">
        <v>79</v>
      </c>
      <c r="AD5" s="33"/>
      <c r="AE5" s="33"/>
      <c r="AF5" s="33" t="s">
        <v>80</v>
      </c>
      <c r="AG5" s="33"/>
      <c r="AH5" s="33"/>
      <c r="AI5" s="33"/>
      <c r="AJ5" s="33"/>
      <c r="AK5" s="33" t="s">
        <v>80</v>
      </c>
      <c r="AL5" s="33"/>
      <c r="AM5" s="33"/>
      <c r="AN5" s="33" t="s">
        <v>79</v>
      </c>
      <c r="AO5" s="33"/>
      <c r="AP5" s="33"/>
      <c r="AQ5" s="33"/>
      <c r="AR5" s="33"/>
      <c r="AS5" s="60"/>
      <c r="AT5" s="45">
        <v>1</v>
      </c>
      <c r="AU5" s="33"/>
      <c r="AV5" s="33"/>
      <c r="AW5" s="33"/>
      <c r="AX5" s="33"/>
      <c r="AY5" s="33" t="s">
        <v>79</v>
      </c>
      <c r="AZ5" s="33"/>
      <c r="BA5" s="33"/>
      <c r="BB5" s="33" t="s">
        <v>79</v>
      </c>
      <c r="BC5" s="33"/>
      <c r="BD5" s="33"/>
      <c r="BE5" s="33"/>
      <c r="BF5" s="33"/>
      <c r="BG5" s="33" t="s">
        <v>79</v>
      </c>
      <c r="BH5" s="33"/>
      <c r="BI5" s="33"/>
      <c r="BJ5" s="33" t="s">
        <v>79</v>
      </c>
      <c r="BK5" s="33"/>
      <c r="BL5" s="33"/>
      <c r="BM5" s="33"/>
      <c r="BN5" s="33"/>
      <c r="BP5" s="45">
        <v>1</v>
      </c>
      <c r="BQ5" s="33"/>
      <c r="BR5" s="33"/>
      <c r="BS5" s="33"/>
      <c r="BT5" s="33"/>
      <c r="BU5" s="33" t="s">
        <v>507</v>
      </c>
      <c r="BV5" s="33"/>
      <c r="BW5" s="33"/>
      <c r="BX5" s="33" t="s">
        <v>507</v>
      </c>
      <c r="BY5" s="33"/>
      <c r="BZ5" s="33"/>
      <c r="CA5" s="33"/>
      <c r="CB5" s="33"/>
      <c r="CC5" s="33" t="s">
        <v>507</v>
      </c>
      <c r="CD5" s="33"/>
      <c r="CE5" s="33"/>
      <c r="CF5" s="33" t="s">
        <v>507</v>
      </c>
      <c r="CG5" s="33"/>
      <c r="CH5" s="33"/>
      <c r="CI5" s="33"/>
      <c r="CJ5" s="33"/>
      <c r="CL5" s="45">
        <v>1</v>
      </c>
      <c r="CM5" s="33" t="str">
        <f>+IF(AND(C5="CUMPLE",Y5="CUMPLE",AU5="CUMPLE",BQ5="HABILITADO"),"CUMPLE",IF(C5="","","NO CUMPLE"))</f>
        <v/>
      </c>
      <c r="CN5" s="33" t="str">
        <f t="shared" ref="CN5:DF5" si="0">+IF(AND(D5="CUMPLE",Z5="CUMPLE",AV5="CUMPLE",BR5="HABILITADO"),"CUMPLE",IF(D5="","","NO CUMPLE"))</f>
        <v/>
      </c>
      <c r="CO5" s="33" t="str">
        <f t="shared" si="0"/>
        <v/>
      </c>
      <c r="CP5" s="33" t="str">
        <f t="shared" si="0"/>
        <v/>
      </c>
      <c r="CQ5" s="33" t="str">
        <f t="shared" si="0"/>
        <v>CUMPLE</v>
      </c>
      <c r="CR5" s="33" t="str">
        <f t="shared" si="0"/>
        <v/>
      </c>
      <c r="CS5" s="33" t="str">
        <f t="shared" si="0"/>
        <v/>
      </c>
      <c r="CT5" s="33" t="str">
        <f t="shared" si="0"/>
        <v>NO CUMPLE</v>
      </c>
      <c r="CU5" s="33" t="str">
        <f t="shared" si="0"/>
        <v/>
      </c>
      <c r="CV5" s="33" t="str">
        <f t="shared" si="0"/>
        <v/>
      </c>
      <c r="CW5" s="33" t="str">
        <f t="shared" si="0"/>
        <v/>
      </c>
      <c r="CX5" s="33" t="str">
        <f t="shared" si="0"/>
        <v/>
      </c>
      <c r="CY5" s="33" t="str">
        <f t="shared" si="0"/>
        <v>NO CUMPLE</v>
      </c>
      <c r="CZ5" s="33" t="str">
        <f t="shared" si="0"/>
        <v/>
      </c>
      <c r="DA5" s="33" t="str">
        <f t="shared" si="0"/>
        <v/>
      </c>
      <c r="DB5" s="33" t="str">
        <f t="shared" si="0"/>
        <v>NO CUMPLE</v>
      </c>
      <c r="DC5" s="33" t="str">
        <f t="shared" si="0"/>
        <v/>
      </c>
      <c r="DD5" s="33" t="str">
        <f t="shared" si="0"/>
        <v/>
      </c>
      <c r="DE5" s="33" t="str">
        <f t="shared" si="0"/>
        <v/>
      </c>
      <c r="DF5" s="33" t="str">
        <f t="shared" si="0"/>
        <v/>
      </c>
      <c r="DH5" s="45">
        <v>1</v>
      </c>
      <c r="DI5" s="33"/>
      <c r="DJ5" s="33"/>
      <c r="DK5" s="33"/>
      <c r="DL5" s="33"/>
      <c r="DM5" s="33" t="s">
        <v>95</v>
      </c>
      <c r="DN5" s="33"/>
      <c r="DO5" s="33"/>
      <c r="DP5" s="33" t="s">
        <v>96</v>
      </c>
      <c r="DQ5" s="33"/>
      <c r="DR5" s="33"/>
      <c r="DS5" s="33"/>
      <c r="DT5" s="33"/>
      <c r="DU5" s="33" t="s">
        <v>508</v>
      </c>
      <c r="DV5" s="33"/>
      <c r="DW5" s="33"/>
      <c r="DX5" s="33" t="s">
        <v>98</v>
      </c>
      <c r="DY5" s="33"/>
      <c r="DZ5" s="33"/>
      <c r="EA5" s="33"/>
      <c r="EB5" s="33"/>
      <c r="ED5" s="45">
        <v>1</v>
      </c>
      <c r="EE5" s="33">
        <f t="shared" ref="EE5:EH5" si="1">+IF(OR(DI5="60 meses",DI5="61 meses",DI5="63 meses",DI5="72 meses"),60,IF(OR(DI5="48 meses",DI5="40 meses",DI5="49 meses",DI5="51 meses",DI5="52 meses"),30,IF(OR(DI5="36 meses",DI5="40 meses"),20,0)))</f>
        <v>0</v>
      </c>
      <c r="EF5" s="33">
        <f t="shared" si="1"/>
        <v>0</v>
      </c>
      <c r="EG5" s="33">
        <f t="shared" si="1"/>
        <v>0</v>
      </c>
      <c r="EH5" s="33">
        <f t="shared" si="1"/>
        <v>0</v>
      </c>
      <c r="EI5" s="33">
        <f>+IF(OR(DM5="60 meses",DM5="61 meses",DM5="63 meses",DM5="72 meses"),60,IF(OR(DM5="48 meses",DM5="40 meses",DM5="49 meses",DM5="51 meses",DM5="52 meses"),30,IF(OR(DM5="36 meses",DM5="40 meses"),20,0)))</f>
        <v>20</v>
      </c>
      <c r="EJ5" s="33">
        <f t="shared" ref="EJ5" si="2">+IF(OR(DN5="60 meses",DN5="61 meses",DN5="63 meses",DN5="72 meses"),60,IF(OR(DN5="48 meses",DN5="40 meses",DN5="49 meses",DN5="51 meses",DN5="52 meses"),30,IF(OR(DN5="36 meses",DN5="40 meses"),20,0)))</f>
        <v>0</v>
      </c>
      <c r="EK5" s="33">
        <f t="shared" ref="EK5" si="3">+IF(OR(DO5="60 meses",DO5="61 meses",DO5="63 meses",DO5="72 meses"),60,IF(OR(DO5="48 meses",DO5="40 meses",DO5="49 meses",DO5="51 meses",DO5="52 meses"),30,IF(OR(DO5="36 meses",DO5="40 meses"),20,0)))</f>
        <v>0</v>
      </c>
      <c r="EL5" s="33">
        <f t="shared" ref="EL5" si="4">+IF(OR(DP5="60 meses",DP5="61 meses",DP5="63 meses",DP5="72 meses"),60,IF(OR(DP5="48 meses",DP5="40 meses",DP5="49 meses",DP5="51 meses",DP5="52 meses"),30,IF(OR(DP5="36 meses",DP5="40 meses"),20,0)))</f>
        <v>60</v>
      </c>
      <c r="EM5" s="33">
        <f t="shared" ref="EM5:EN5" si="5">+IF(OR(DQ5="60 meses",DQ5="61 meses",DQ5="63 meses",DQ5="72 meses"),60,IF(OR(DQ5="48 meses",DQ5="40 meses",DQ5="49 meses",DQ5="51 meses",DQ5="52 meses"),30,IF(OR(DQ5="36 meses",DQ5="40 meses"),20,0)))</f>
        <v>0</v>
      </c>
      <c r="EN5" s="33">
        <f t="shared" si="5"/>
        <v>0</v>
      </c>
      <c r="EO5" s="33">
        <f t="shared" ref="EO5" si="6">+IF(OR(DS5="60 meses",DS5="61 meses",DS5="63 meses",DS5="72 meses"),60,IF(OR(DS5="48 meses",DS5="40 meses",DS5="49 meses",DS5="51 meses",DS5="52 meses"),30,IF(OR(DS5="36 meses",DS5="40 meses"),20,0)))</f>
        <v>0</v>
      </c>
      <c r="EP5" s="33">
        <f t="shared" ref="EP5" si="7">+IF(OR(DT5="60 meses",DT5="61 meses",DT5="63 meses",DT5="72 meses"),60,IF(OR(DT5="48 meses",DT5="40 meses",DT5="49 meses",DT5="51 meses",DT5="52 meses"),30,IF(OR(DT5="36 meses",DT5="40 meses"),20,0)))</f>
        <v>0</v>
      </c>
      <c r="EQ5" s="33">
        <f t="shared" ref="EQ5" si="8">+IF(OR(DU5="60 meses",DU5="61 meses",DU5="63 meses",DU5="72 meses"),60,IF(OR(DU5="48 meses",DU5="40 meses",DU5="49 meses",DU5="51 meses",DU5="52 meses"),30,IF(OR(DU5="36 meses",DU5="40 meses"),20,0)))</f>
        <v>60</v>
      </c>
      <c r="ER5" s="33">
        <f t="shared" ref="ER5:ES5" si="9">+IF(OR(DV5="60 meses",DV5="61 meses",DV5="63 meses",DV5="72 meses"),60,IF(OR(DV5="48 meses",DV5="40 meses",DV5="49 meses",DV5="51 meses",DV5="52 meses"),30,IF(OR(DV5="36 meses",DV5="40 meses"),20,0)))</f>
        <v>0</v>
      </c>
      <c r="ES5" s="33">
        <f t="shared" si="9"/>
        <v>0</v>
      </c>
      <c r="ET5" s="33">
        <f t="shared" ref="ET5" si="10">+IF(OR(DX5="60 meses",DX5="61 meses",DX5="63 meses",DX5="72 meses"),60,IF(OR(DX5="48 meses",DX5="40 meses",DX5="49 meses",DX5="51 meses",DX5="52 meses"),30,IF(OR(DX5="36 meses",DX5="40 meses"),20,0)))</f>
        <v>60</v>
      </c>
      <c r="EU5" s="33">
        <f t="shared" ref="EU5" si="11">+IF(OR(DY5="60 meses",DY5="61 meses",DY5="63 meses",DY5="72 meses"),60,IF(OR(DY5="48 meses",DY5="40 meses",DY5="49 meses",DY5="51 meses",DY5="52 meses"),30,IF(OR(DY5="36 meses",DY5="40 meses"),20,0)))</f>
        <v>0</v>
      </c>
      <c r="EV5" s="33">
        <f t="shared" ref="EV5" si="12">+IF(OR(DZ5="60 meses",DZ5="61 meses",DZ5="63 meses",DZ5="72 meses"),60,IF(OR(DZ5="48 meses",DZ5="40 meses",DZ5="49 meses",DZ5="51 meses",DZ5="52 meses"),30,IF(OR(DZ5="36 meses",DZ5="40 meses"),20,0)))</f>
        <v>0</v>
      </c>
      <c r="EW5" s="33">
        <f t="shared" ref="EW5:EX5" si="13">+IF(OR(EA5="60 meses",EA5="61 meses",EA5="63 meses",EA5="72 meses"),60,IF(OR(EA5="48 meses",EA5="40 meses",EA5="49 meses",EA5="51 meses",EA5="52 meses"),30,IF(OR(EA5="36 meses",EA5="40 meses"),20,0)))</f>
        <v>0</v>
      </c>
      <c r="EX5" s="33">
        <f t="shared" si="13"/>
        <v>0</v>
      </c>
      <c r="EZ5" s="45">
        <v>1</v>
      </c>
      <c r="FA5" s="36"/>
      <c r="FB5" s="36"/>
      <c r="FC5" s="37"/>
      <c r="FD5" s="37"/>
      <c r="FE5" s="37">
        <v>10234000</v>
      </c>
      <c r="FF5" s="37"/>
      <c r="FG5" s="37"/>
      <c r="FH5" s="37">
        <v>11204921</v>
      </c>
      <c r="FI5" s="37"/>
      <c r="FJ5" s="37"/>
      <c r="FK5" s="43"/>
      <c r="FL5" s="37"/>
      <c r="FM5" s="37">
        <v>10698100</v>
      </c>
      <c r="FN5" s="37"/>
      <c r="FO5" s="37"/>
      <c r="FP5" s="37">
        <v>10997980</v>
      </c>
      <c r="FQ5" s="37"/>
      <c r="FR5" s="37"/>
      <c r="FS5" s="37"/>
      <c r="FT5" s="37"/>
      <c r="FV5" s="49">
        <v>1</v>
      </c>
      <c r="FW5" s="46">
        <f>+IF(CM5="Cumple",FA5,0)</f>
        <v>0</v>
      </c>
      <c r="FX5" s="46">
        <f t="shared" ref="FX5:GP5" si="14">+IF(CN5="Cumple",FB5,0)</f>
        <v>0</v>
      </c>
      <c r="FY5" s="46">
        <f t="shared" si="14"/>
        <v>0</v>
      </c>
      <c r="FZ5" s="46">
        <f t="shared" si="14"/>
        <v>0</v>
      </c>
      <c r="GA5" s="46">
        <f t="shared" si="14"/>
        <v>10234000</v>
      </c>
      <c r="GB5" s="46">
        <f t="shared" si="14"/>
        <v>0</v>
      </c>
      <c r="GC5" s="46">
        <f t="shared" si="14"/>
        <v>0</v>
      </c>
      <c r="GD5" s="46">
        <f t="shared" si="14"/>
        <v>0</v>
      </c>
      <c r="GE5" s="46">
        <f t="shared" si="14"/>
        <v>0</v>
      </c>
      <c r="GF5" s="46">
        <f t="shared" si="14"/>
        <v>0</v>
      </c>
      <c r="GG5" s="46">
        <f t="shared" si="14"/>
        <v>0</v>
      </c>
      <c r="GH5" s="46">
        <f t="shared" si="14"/>
        <v>0</v>
      </c>
      <c r="GI5" s="46">
        <f t="shared" si="14"/>
        <v>0</v>
      </c>
      <c r="GJ5" s="46">
        <f t="shared" si="14"/>
        <v>0</v>
      </c>
      <c r="GK5" s="46">
        <f t="shared" si="14"/>
        <v>0</v>
      </c>
      <c r="GL5" s="46">
        <f t="shared" si="14"/>
        <v>0</v>
      </c>
      <c r="GM5" s="46">
        <f t="shared" si="14"/>
        <v>0</v>
      </c>
      <c r="GN5" s="46">
        <f t="shared" si="14"/>
        <v>0</v>
      </c>
      <c r="GO5" s="46">
        <f t="shared" si="14"/>
        <v>0</v>
      </c>
      <c r="GP5" s="46">
        <f t="shared" si="14"/>
        <v>0</v>
      </c>
      <c r="GQ5" s="128">
        <f t="array" ref="GQ5">+MIN(IF(FW5:GP5&lt;&gt;0,FW5:GP5))</f>
        <v>10234000</v>
      </c>
      <c r="GR5" s="120">
        <v>11835918.5</v>
      </c>
      <c r="GS5" s="131" t="str">
        <f>+IF(GR5&lt;GQ5,"No cumple","Cumple")</f>
        <v>Cumple</v>
      </c>
      <c r="GT5" s="117"/>
      <c r="GU5" s="45">
        <v>1</v>
      </c>
      <c r="GV5" s="53">
        <f>+IFERROR(IF(AND(FW5=$GQ5,FW5&gt;0),40,(($GQ5*40)/FW5)),0)</f>
        <v>0</v>
      </c>
      <c r="GW5" s="53">
        <f t="shared" ref="GW5:HO5" si="15">+IFERROR(IF(AND(FX5=$GQ5,FX5&gt;0),40,(($GQ5*40)/FX5)),0)</f>
        <v>0</v>
      </c>
      <c r="GX5" s="53">
        <f t="shared" si="15"/>
        <v>0</v>
      </c>
      <c r="GY5" s="53">
        <f t="shared" si="15"/>
        <v>0</v>
      </c>
      <c r="GZ5" s="53">
        <f t="shared" si="15"/>
        <v>40</v>
      </c>
      <c r="HA5" s="53">
        <f t="shared" si="15"/>
        <v>0</v>
      </c>
      <c r="HB5" s="53">
        <f t="shared" si="15"/>
        <v>0</v>
      </c>
      <c r="HC5" s="53">
        <f t="shared" si="15"/>
        <v>0</v>
      </c>
      <c r="HD5" s="53">
        <f t="shared" si="15"/>
        <v>0</v>
      </c>
      <c r="HE5" s="53">
        <f t="shared" si="15"/>
        <v>0</v>
      </c>
      <c r="HF5" s="53">
        <f t="shared" si="15"/>
        <v>0</v>
      </c>
      <c r="HG5" s="53">
        <f t="shared" si="15"/>
        <v>0</v>
      </c>
      <c r="HH5" s="53">
        <f t="shared" si="15"/>
        <v>0</v>
      </c>
      <c r="HI5" s="53">
        <f t="shared" si="15"/>
        <v>0</v>
      </c>
      <c r="HJ5" s="53">
        <f t="shared" si="15"/>
        <v>0</v>
      </c>
      <c r="HK5" s="53">
        <f t="shared" si="15"/>
        <v>0</v>
      </c>
      <c r="HL5" s="53">
        <f t="shared" si="15"/>
        <v>0</v>
      </c>
      <c r="HM5" s="53">
        <f t="shared" si="15"/>
        <v>0</v>
      </c>
      <c r="HN5" s="53">
        <f t="shared" si="15"/>
        <v>0</v>
      </c>
      <c r="HO5" s="54">
        <f t="shared" si="15"/>
        <v>0</v>
      </c>
      <c r="HQ5" s="45">
        <v>1</v>
      </c>
      <c r="HR5" s="56">
        <f t="shared" ref="HR5:HR36" si="16">+MAXA(HU5:IN5)</f>
        <v>60</v>
      </c>
      <c r="HS5" s="61" t="str">
        <f>+IF(MAXA(HU5:IN5)=0,"NO ADJUDICADO",HLOOKUP(MAXA(HU5:IN5),HU5:$IN$93,(90-HQ5),FALSE))</f>
        <v>CESAR TABARES L Y  COMPAÑÍA LTDA -  CTL COMPANY</v>
      </c>
      <c r="HT5" s="119">
        <f>+GQ5</f>
        <v>10234000</v>
      </c>
      <c r="HU5" s="54">
        <f t="shared" ref="HU5:IN5" si="17">+IF(GV5=0,0,(GV5+EE5))</f>
        <v>0</v>
      </c>
      <c r="HV5" s="54">
        <f t="shared" si="17"/>
        <v>0</v>
      </c>
      <c r="HW5" s="54">
        <f t="shared" si="17"/>
        <v>0</v>
      </c>
      <c r="HX5" s="54">
        <f t="shared" si="17"/>
        <v>0</v>
      </c>
      <c r="HY5" s="54">
        <f t="shared" si="17"/>
        <v>60</v>
      </c>
      <c r="HZ5" s="54">
        <f t="shared" si="17"/>
        <v>0</v>
      </c>
      <c r="IA5" s="54">
        <f t="shared" si="17"/>
        <v>0</v>
      </c>
      <c r="IB5" s="54">
        <f t="shared" si="17"/>
        <v>0</v>
      </c>
      <c r="IC5" s="54">
        <f t="shared" si="17"/>
        <v>0</v>
      </c>
      <c r="ID5" s="54">
        <f t="shared" si="17"/>
        <v>0</v>
      </c>
      <c r="IE5" s="54">
        <f t="shared" si="17"/>
        <v>0</v>
      </c>
      <c r="IF5" s="54">
        <f t="shared" si="17"/>
        <v>0</v>
      </c>
      <c r="IG5" s="54">
        <f t="shared" si="17"/>
        <v>0</v>
      </c>
      <c r="IH5" s="54">
        <f t="shared" si="17"/>
        <v>0</v>
      </c>
      <c r="II5" s="54">
        <f t="shared" si="17"/>
        <v>0</v>
      </c>
      <c r="IJ5" s="54">
        <f t="shared" si="17"/>
        <v>0</v>
      </c>
      <c r="IK5" s="54">
        <f t="shared" si="17"/>
        <v>0</v>
      </c>
      <c r="IL5" s="54">
        <f t="shared" si="17"/>
        <v>0</v>
      </c>
      <c r="IM5" s="54">
        <f t="shared" si="17"/>
        <v>0</v>
      </c>
      <c r="IN5" s="54">
        <f t="shared" si="17"/>
        <v>0</v>
      </c>
    </row>
    <row r="6" spans="2:248" x14ac:dyDescent="0.35">
      <c r="B6" s="45">
        <v>2</v>
      </c>
      <c r="C6" s="33"/>
      <c r="D6" s="33"/>
      <c r="E6" s="33"/>
      <c r="F6" s="33"/>
      <c r="G6" s="33"/>
      <c r="H6" s="33"/>
      <c r="I6" s="33" t="s">
        <v>79</v>
      </c>
      <c r="J6" s="33"/>
      <c r="K6" s="33"/>
      <c r="L6" s="33"/>
      <c r="M6" s="33"/>
      <c r="N6" s="33"/>
      <c r="O6" s="33"/>
      <c r="P6" s="33"/>
      <c r="Q6" s="33"/>
      <c r="R6" s="33"/>
      <c r="S6" s="33"/>
      <c r="T6" s="33"/>
      <c r="U6" s="33"/>
      <c r="V6" s="33"/>
      <c r="X6" s="45">
        <v>2</v>
      </c>
      <c r="Y6" s="33"/>
      <c r="Z6" s="33"/>
      <c r="AA6" s="33"/>
      <c r="AB6" s="33"/>
      <c r="AC6" s="33"/>
      <c r="AD6" s="33"/>
      <c r="AE6" s="33" t="s">
        <v>79</v>
      </c>
      <c r="AF6" s="33"/>
      <c r="AG6" s="33"/>
      <c r="AH6" s="33"/>
      <c r="AI6" s="33"/>
      <c r="AJ6" s="33"/>
      <c r="AK6" s="33"/>
      <c r="AL6" s="33"/>
      <c r="AM6" s="33"/>
      <c r="AN6" s="33"/>
      <c r="AO6" s="33"/>
      <c r="AP6" s="33"/>
      <c r="AQ6" s="33"/>
      <c r="AR6" s="33"/>
      <c r="AS6" s="60"/>
      <c r="AT6" s="45">
        <v>2</v>
      </c>
      <c r="AU6" s="33"/>
      <c r="AV6" s="33"/>
      <c r="AW6" s="33"/>
      <c r="AX6" s="33"/>
      <c r="AY6" s="33"/>
      <c r="AZ6" s="33"/>
      <c r="BA6" s="33" t="s">
        <v>79</v>
      </c>
      <c r="BB6" s="33"/>
      <c r="BC6" s="33"/>
      <c r="BD6" s="33"/>
      <c r="BE6" s="33"/>
      <c r="BF6" s="33"/>
      <c r="BG6" s="33"/>
      <c r="BH6" s="33"/>
      <c r="BI6" s="33"/>
      <c r="BJ6" s="33"/>
      <c r="BK6" s="33"/>
      <c r="BL6" s="33"/>
      <c r="BM6" s="33"/>
      <c r="BN6" s="33"/>
      <c r="BP6" s="45">
        <v>2</v>
      </c>
      <c r="BQ6" s="33"/>
      <c r="BR6" s="33"/>
      <c r="BS6" s="33"/>
      <c r="BT6" s="33"/>
      <c r="BU6" s="33"/>
      <c r="BV6" s="33"/>
      <c r="BW6" s="33" t="s">
        <v>507</v>
      </c>
      <c r="BX6" s="33"/>
      <c r="BY6" s="33"/>
      <c r="BZ6" s="33"/>
      <c r="CA6" s="33"/>
      <c r="CB6" s="33"/>
      <c r="CC6" s="33"/>
      <c r="CD6" s="33"/>
      <c r="CE6" s="33"/>
      <c r="CF6" s="33"/>
      <c r="CG6" s="33"/>
      <c r="CH6" s="33"/>
      <c r="CI6" s="33"/>
      <c r="CJ6" s="33"/>
      <c r="CL6" s="45">
        <v>2</v>
      </c>
      <c r="CM6" s="33" t="str">
        <f t="shared" ref="CM6:CM69" si="18">+IF(AND(C6="CUMPLE",Y6="CUMPLE",AU6="CUMPLE",BQ6="HABILITADO"),"CUMPLE",IF(C6="","","NO CUMPLE"))</f>
        <v/>
      </c>
      <c r="CN6" s="33" t="str">
        <f t="shared" ref="CN6:CN69" si="19">+IF(AND(D6="CUMPLE",Z6="CUMPLE",AV6="CUMPLE",BR6="HABILITADO"),"CUMPLE",IF(D6="","","NO CUMPLE"))</f>
        <v/>
      </c>
      <c r="CO6" s="33" t="str">
        <f t="shared" ref="CO6:CO69" si="20">+IF(AND(E6="CUMPLE",AA6="CUMPLE",AW6="CUMPLE",BS6="HABILITADO"),"CUMPLE",IF(E6="","","NO CUMPLE"))</f>
        <v/>
      </c>
      <c r="CP6" s="33" t="str">
        <f t="shared" ref="CP6:CP69" si="21">+IF(AND(F6="CUMPLE",AB6="CUMPLE",AX6="CUMPLE",BT6="HABILITADO"),"CUMPLE",IF(F6="","","NO CUMPLE"))</f>
        <v/>
      </c>
      <c r="CQ6" s="33" t="str">
        <f t="shared" ref="CQ6:CQ69" si="22">+IF(AND(G6="CUMPLE",AC6="CUMPLE",AY6="CUMPLE",BU6="HABILITADO"),"CUMPLE",IF(G6="","","NO CUMPLE"))</f>
        <v/>
      </c>
      <c r="CR6" s="33" t="str">
        <f t="shared" ref="CR6:CR69" si="23">+IF(AND(H6="CUMPLE",AD6="CUMPLE",AZ6="CUMPLE",BV6="HABILITADO"),"CUMPLE",IF(H6="","","NO CUMPLE"))</f>
        <v/>
      </c>
      <c r="CS6" s="33" t="str">
        <f t="shared" ref="CS6:CS69" si="24">+IF(AND(I6="CUMPLE",AE6="CUMPLE",BA6="CUMPLE",BW6="HABILITADO"),"CUMPLE",IF(I6="","","NO CUMPLE"))</f>
        <v>CUMPLE</v>
      </c>
      <c r="CT6" s="33" t="str">
        <f t="shared" ref="CT6:CT69" si="25">+IF(AND(J6="CUMPLE",AF6="CUMPLE",BB6="CUMPLE",BX6="HABILITADO"),"CUMPLE",IF(J6="","","NO CUMPLE"))</f>
        <v/>
      </c>
      <c r="CU6" s="33" t="str">
        <f t="shared" ref="CU6:CU69" si="26">+IF(AND(K6="CUMPLE",AG6="CUMPLE",BC6="CUMPLE",BY6="HABILITADO"),"CUMPLE",IF(K6="","","NO CUMPLE"))</f>
        <v/>
      </c>
      <c r="CV6" s="33" t="str">
        <f t="shared" ref="CV6:CV69" si="27">+IF(AND(L6="CUMPLE",AH6="CUMPLE",BD6="CUMPLE",BZ6="HABILITADO"),"CUMPLE",IF(L6="","","NO CUMPLE"))</f>
        <v/>
      </c>
      <c r="CW6" s="33" t="str">
        <f t="shared" ref="CW6:CW69" si="28">+IF(AND(M6="CUMPLE",AI6="CUMPLE",BE6="CUMPLE",CA6="HABILITADO"),"CUMPLE",IF(M6="","","NO CUMPLE"))</f>
        <v/>
      </c>
      <c r="CX6" s="33" t="str">
        <f t="shared" ref="CX6:CX69" si="29">+IF(AND(N6="CUMPLE",AJ6="CUMPLE",BF6="CUMPLE",CB6="HABILITADO"),"CUMPLE",IF(N6="","","NO CUMPLE"))</f>
        <v/>
      </c>
      <c r="CY6" s="33" t="str">
        <f t="shared" ref="CY6:CY69" si="30">+IF(AND(O6="CUMPLE",AK6="CUMPLE",BG6="CUMPLE",CC6="HABILITADO"),"CUMPLE",IF(O6="","","NO CUMPLE"))</f>
        <v/>
      </c>
      <c r="CZ6" s="33" t="str">
        <f t="shared" ref="CZ6:CZ69" si="31">+IF(AND(P6="CUMPLE",AL6="CUMPLE",BH6="CUMPLE",CD6="HABILITADO"),"CUMPLE",IF(P6="","","NO CUMPLE"))</f>
        <v/>
      </c>
      <c r="DA6" s="33" t="str">
        <f t="shared" ref="DA6:DA69" si="32">+IF(AND(Q6="CUMPLE",AM6="CUMPLE",BI6="CUMPLE",CE6="HABILITADO"),"CUMPLE",IF(Q6="","","NO CUMPLE"))</f>
        <v/>
      </c>
      <c r="DB6" s="33" t="str">
        <f t="shared" ref="DB6:DB69" si="33">+IF(AND(R6="CUMPLE",AN6="CUMPLE",BJ6="CUMPLE",CF6="HABILITADO"),"CUMPLE",IF(R6="","","NO CUMPLE"))</f>
        <v/>
      </c>
      <c r="DC6" s="33" t="str">
        <f t="shared" ref="DC6:DC69" si="34">+IF(AND(S6="CUMPLE",AO6="CUMPLE",BK6="CUMPLE",CG6="HABILITADO"),"CUMPLE",IF(S6="","","NO CUMPLE"))</f>
        <v/>
      </c>
      <c r="DD6" s="33" t="str">
        <f t="shared" ref="DD6:DD69" si="35">+IF(AND(T6="CUMPLE",AP6="CUMPLE",BL6="CUMPLE",CH6="HABILITADO"),"CUMPLE",IF(T6="","","NO CUMPLE"))</f>
        <v/>
      </c>
      <c r="DE6" s="33" t="str">
        <f t="shared" ref="DE6:DE69" si="36">+IF(AND(U6="CUMPLE",AQ6="CUMPLE",BM6="CUMPLE",CI6="HABILITADO"),"CUMPLE",IF(U6="","","NO CUMPLE"))</f>
        <v/>
      </c>
      <c r="DF6" s="33" t="str">
        <f t="shared" ref="DF6:DF69" si="37">+IF(AND(V6="CUMPLE",AR6="CUMPLE",BN6="CUMPLE",CJ6="HABILITADO"),"CUMPLE",IF(V6="","","NO CUMPLE"))</f>
        <v/>
      </c>
      <c r="DH6" s="45">
        <v>2</v>
      </c>
      <c r="DI6" s="33"/>
      <c r="DJ6" s="33"/>
      <c r="DK6" s="33"/>
      <c r="DL6" s="33"/>
      <c r="DM6" s="33"/>
      <c r="DN6" s="33"/>
      <c r="DO6" s="33" t="s">
        <v>97</v>
      </c>
      <c r="DP6" s="33"/>
      <c r="DQ6" s="33"/>
      <c r="DR6" s="33"/>
      <c r="DS6" s="33"/>
      <c r="DT6" s="33"/>
      <c r="DU6" s="33"/>
      <c r="DV6" s="33"/>
      <c r="DW6" s="33"/>
      <c r="DX6" s="33"/>
      <c r="DY6" s="33"/>
      <c r="DZ6" s="33"/>
      <c r="EA6" s="33"/>
      <c r="EB6" s="33"/>
      <c r="ED6" s="45">
        <v>2</v>
      </c>
      <c r="EE6" s="33">
        <f t="shared" ref="EE6:EE69" si="38">+IF(OR(DI6="60 meses",DI6="61 meses",DI6="63 meses",DI6="72 meses"),60,IF(OR(DI6="48 meses",DI6="40 meses",DI6="49 meses",DI6="51 meses",DI6="52 meses"),30,IF(OR(DI6="36 meses",DI6="40 meses"),20,0)))</f>
        <v>0</v>
      </c>
      <c r="EF6" s="33">
        <f t="shared" ref="EF6:EF69" si="39">+IF(OR(DJ6="60 meses",DJ6="61 meses",DJ6="63 meses",DJ6="72 meses"),60,IF(OR(DJ6="48 meses",DJ6="40 meses",DJ6="49 meses",DJ6="51 meses",DJ6="52 meses"),30,IF(OR(DJ6="36 meses",DJ6="40 meses"),20,0)))</f>
        <v>0</v>
      </c>
      <c r="EG6" s="33">
        <f t="shared" ref="EG6:EG69" si="40">+IF(OR(DK6="60 meses",DK6="61 meses",DK6="63 meses",DK6="72 meses"),60,IF(OR(DK6="48 meses",DK6="40 meses",DK6="49 meses",DK6="51 meses",DK6="52 meses"),30,IF(OR(DK6="36 meses",DK6="40 meses"),20,0)))</f>
        <v>0</v>
      </c>
      <c r="EH6" s="33">
        <f t="shared" ref="EH6:EH69" si="41">+IF(OR(DL6="60 meses",DL6="61 meses",DL6="63 meses",DL6="72 meses"),60,IF(OR(DL6="48 meses",DL6="40 meses",DL6="49 meses",DL6="51 meses",DL6="52 meses"),30,IF(OR(DL6="36 meses",DL6="40 meses"),20,0)))</f>
        <v>0</v>
      </c>
      <c r="EI6" s="33">
        <f t="shared" ref="EI6:EI69" si="42">+IF(OR(DM6="60 meses",DM6="61 meses",DM6="63 meses",DM6="72 meses"),60,IF(OR(DM6="48 meses",DM6="40 meses",DM6="49 meses",DM6="51 meses",DM6="52 meses"),30,IF(OR(DM6="36 meses",DM6="40 meses"),20,0)))</f>
        <v>0</v>
      </c>
      <c r="EJ6" s="33">
        <f t="shared" ref="EJ6:EJ69" si="43">+IF(OR(DN6="60 meses",DN6="61 meses",DN6="63 meses",DN6="72 meses"),60,IF(OR(DN6="48 meses",DN6="40 meses",DN6="49 meses",DN6="51 meses",DN6="52 meses"),30,IF(OR(DN6="36 meses",DN6="40 meses"),20,0)))</f>
        <v>0</v>
      </c>
      <c r="EK6" s="33">
        <f t="shared" ref="EK6:EK69" si="44">+IF(OR(DO6="60 meses",DO6="61 meses",DO6="63 meses",DO6="72 meses"),60,IF(OR(DO6="48 meses",DO6="40 meses",DO6="49 meses",DO6="51 meses",DO6="52 meses"),30,IF(OR(DO6="36 meses",DO6="40 meses"),20,0)))</f>
        <v>0</v>
      </c>
      <c r="EL6" s="33">
        <f t="shared" ref="EL6:EL69" si="45">+IF(OR(DP6="60 meses",DP6="61 meses",DP6="63 meses",DP6="72 meses"),60,IF(OR(DP6="48 meses",DP6="40 meses",DP6="49 meses",DP6="51 meses",DP6="52 meses"),30,IF(OR(DP6="36 meses",DP6="40 meses"),20,0)))</f>
        <v>0</v>
      </c>
      <c r="EM6" s="33">
        <f t="shared" ref="EM6:EM69" si="46">+IF(OR(DQ6="60 meses",DQ6="61 meses",DQ6="63 meses",DQ6="72 meses"),60,IF(OR(DQ6="48 meses",DQ6="40 meses",DQ6="49 meses",DQ6="51 meses",DQ6="52 meses"),30,IF(OR(DQ6="36 meses",DQ6="40 meses"),20,0)))</f>
        <v>0</v>
      </c>
      <c r="EN6" s="33">
        <f t="shared" ref="EN6:EN69" si="47">+IF(OR(DR6="60 meses",DR6="61 meses",DR6="63 meses",DR6="72 meses"),60,IF(OR(DR6="48 meses",DR6="40 meses",DR6="49 meses",DR6="51 meses",DR6="52 meses"),30,IF(OR(DR6="36 meses",DR6="40 meses"),20,0)))</f>
        <v>0</v>
      </c>
      <c r="EO6" s="33">
        <f t="shared" ref="EO6:EO69" si="48">+IF(OR(DS6="60 meses",DS6="61 meses",DS6="63 meses",DS6="72 meses"),60,IF(OR(DS6="48 meses",DS6="40 meses",DS6="49 meses",DS6="51 meses",DS6="52 meses"),30,IF(OR(DS6="36 meses",DS6="40 meses"),20,0)))</f>
        <v>0</v>
      </c>
      <c r="EP6" s="33">
        <f t="shared" ref="EP6:EP69" si="49">+IF(OR(DT6="60 meses",DT6="61 meses",DT6="63 meses",DT6="72 meses"),60,IF(OR(DT6="48 meses",DT6="40 meses",DT6="49 meses",DT6="51 meses",DT6="52 meses"),30,IF(OR(DT6="36 meses",DT6="40 meses"),20,0)))</f>
        <v>0</v>
      </c>
      <c r="EQ6" s="33">
        <f t="shared" ref="EQ6:EQ69" si="50">+IF(OR(DU6="60 meses",DU6="61 meses",DU6="63 meses",DU6="72 meses"),60,IF(OR(DU6="48 meses",DU6="40 meses",DU6="49 meses",DU6="51 meses",DU6="52 meses"),30,IF(OR(DU6="36 meses",DU6="40 meses"),20,0)))</f>
        <v>0</v>
      </c>
      <c r="ER6" s="33">
        <f t="shared" ref="ER6:ER69" si="51">+IF(OR(DV6="60 meses",DV6="61 meses",DV6="63 meses",DV6="72 meses"),60,IF(OR(DV6="48 meses",DV6="40 meses",DV6="49 meses",DV6="51 meses",DV6="52 meses"),30,IF(OR(DV6="36 meses",DV6="40 meses"),20,0)))</f>
        <v>0</v>
      </c>
      <c r="ES6" s="33">
        <f t="shared" ref="ES6:ES69" si="52">+IF(OR(DW6="60 meses",DW6="61 meses",DW6="63 meses",DW6="72 meses"),60,IF(OR(DW6="48 meses",DW6="40 meses",DW6="49 meses",DW6="51 meses",DW6="52 meses"),30,IF(OR(DW6="36 meses",DW6="40 meses"),20,0)))</f>
        <v>0</v>
      </c>
      <c r="ET6" s="33">
        <f t="shared" ref="ET6:ET69" si="53">+IF(OR(DX6="60 meses",DX6="61 meses",DX6="63 meses",DX6="72 meses"),60,IF(OR(DX6="48 meses",DX6="40 meses",DX6="49 meses",DX6="51 meses",DX6="52 meses"),30,IF(OR(DX6="36 meses",DX6="40 meses"),20,0)))</f>
        <v>0</v>
      </c>
      <c r="EU6" s="33">
        <f t="shared" ref="EU6:EU69" si="54">+IF(OR(DY6="60 meses",DY6="61 meses",DY6="63 meses",DY6="72 meses"),60,IF(OR(DY6="48 meses",DY6="40 meses",DY6="49 meses",DY6="51 meses",DY6="52 meses"),30,IF(OR(DY6="36 meses",DY6="40 meses"),20,0)))</f>
        <v>0</v>
      </c>
      <c r="EV6" s="33">
        <f t="shared" ref="EV6:EV69" si="55">+IF(OR(DZ6="60 meses",DZ6="61 meses",DZ6="63 meses",DZ6="72 meses"),60,IF(OR(DZ6="48 meses",DZ6="40 meses",DZ6="49 meses",DZ6="51 meses",DZ6="52 meses"),30,IF(OR(DZ6="36 meses",DZ6="40 meses"),20,0)))</f>
        <v>0</v>
      </c>
      <c r="EW6" s="33">
        <f t="shared" ref="EW6:EW69" si="56">+IF(OR(EA6="60 meses",EA6="61 meses",EA6="63 meses",EA6="72 meses"),60,IF(OR(EA6="48 meses",EA6="40 meses",EA6="49 meses",EA6="51 meses",EA6="52 meses"),30,IF(OR(EA6="36 meses",EA6="40 meses"),20,0)))</f>
        <v>0</v>
      </c>
      <c r="EX6" s="33">
        <f t="shared" ref="EX6:EX69" si="57">+IF(OR(EB6="60 meses",EB6="61 meses",EB6="63 meses",EB6="72 meses"),60,IF(OR(EB6="48 meses",EB6="40 meses",EB6="49 meses",EB6="51 meses",EB6="52 meses"),30,IF(OR(EB6="36 meses",EB6="40 meses"),20,0)))</f>
        <v>0</v>
      </c>
      <c r="EZ6" s="45">
        <v>2</v>
      </c>
      <c r="FA6" s="38"/>
      <c r="FB6" s="39"/>
      <c r="FC6" s="37"/>
      <c r="FD6" s="37"/>
      <c r="FE6" s="37"/>
      <c r="FF6" s="37"/>
      <c r="FG6" s="37">
        <v>44820363</v>
      </c>
      <c r="FH6" s="37"/>
      <c r="FI6" s="37"/>
      <c r="FJ6" s="37"/>
      <c r="FK6" s="43"/>
      <c r="FL6" s="37"/>
      <c r="FM6" s="37"/>
      <c r="FN6" s="37"/>
      <c r="FO6" s="37"/>
      <c r="FP6" s="37"/>
      <c r="FQ6" s="37"/>
      <c r="FR6" s="37"/>
      <c r="FS6" s="37"/>
      <c r="FT6" s="37"/>
      <c r="FV6" s="49">
        <v>2</v>
      </c>
      <c r="FW6" s="46">
        <f t="shared" ref="FW6:FW69" si="58">+IF(CM6="Cumple",FA6,0)</f>
        <v>0</v>
      </c>
      <c r="FX6" s="46">
        <f t="shared" ref="FX6:FX69" si="59">+IF(CN6="Cumple",FB6,0)</f>
        <v>0</v>
      </c>
      <c r="FY6" s="46">
        <f t="shared" ref="FY6:FY69" si="60">+IF(CO6="Cumple",FC6,0)</f>
        <v>0</v>
      </c>
      <c r="FZ6" s="46">
        <f t="shared" ref="FZ6:FZ69" si="61">+IF(CP6="Cumple",FD6,0)</f>
        <v>0</v>
      </c>
      <c r="GA6" s="46">
        <f t="shared" ref="GA6:GA69" si="62">+IF(CQ6="Cumple",FE6,0)</f>
        <v>0</v>
      </c>
      <c r="GB6" s="46">
        <f t="shared" ref="GB6:GB69" si="63">+IF(CR6="Cumple",FF6,0)</f>
        <v>0</v>
      </c>
      <c r="GC6" s="46">
        <f t="shared" ref="GC6:GC69" si="64">+IF(CS6="Cumple",FG6,0)</f>
        <v>44820363</v>
      </c>
      <c r="GD6" s="46">
        <f t="shared" ref="GD6:GD69" si="65">+IF(CT6="Cumple",FH6,0)</f>
        <v>0</v>
      </c>
      <c r="GE6" s="46">
        <f t="shared" ref="GE6:GE69" si="66">+IF(CU6="Cumple",FI6,0)</f>
        <v>0</v>
      </c>
      <c r="GF6" s="46">
        <f t="shared" ref="GF6:GF69" si="67">+IF(CV6="Cumple",FJ6,0)</f>
        <v>0</v>
      </c>
      <c r="GG6" s="46">
        <f t="shared" ref="GG6:GG69" si="68">+IF(CW6="Cumple",FK6,0)</f>
        <v>0</v>
      </c>
      <c r="GH6" s="46">
        <f t="shared" ref="GH6:GH69" si="69">+IF(CX6="Cumple",FL6,0)</f>
        <v>0</v>
      </c>
      <c r="GI6" s="46">
        <f t="shared" ref="GI6:GI69" si="70">+IF(CY6="Cumple",FM6,0)</f>
        <v>0</v>
      </c>
      <c r="GJ6" s="46">
        <f t="shared" ref="GJ6:GJ69" si="71">+IF(CZ6="Cumple",FN6,0)</f>
        <v>0</v>
      </c>
      <c r="GK6" s="46">
        <f t="shared" ref="GK6:GK69" si="72">+IF(DA6="Cumple",FO6,0)</f>
        <v>0</v>
      </c>
      <c r="GL6" s="46">
        <f t="shared" ref="GL6:GL69" si="73">+IF(DB6="Cumple",FP6,0)</f>
        <v>0</v>
      </c>
      <c r="GM6" s="46">
        <f t="shared" ref="GM6:GM69" si="74">+IF(DC6="Cumple",FQ6,0)</f>
        <v>0</v>
      </c>
      <c r="GN6" s="46">
        <f t="shared" ref="GN6:GN69" si="75">+IF(DD6="Cumple",FR6,0)</f>
        <v>0</v>
      </c>
      <c r="GO6" s="46">
        <f t="shared" ref="GO6:GO69" si="76">+IF(DE6="Cumple",FS6,0)</f>
        <v>0</v>
      </c>
      <c r="GP6" s="46">
        <f t="shared" ref="GP6:GP69" si="77">+IF(DF6="Cumple",FT6,0)</f>
        <v>0</v>
      </c>
      <c r="GQ6" s="129">
        <f t="array" ref="GQ6">+MIN(IF(FW6:GP6&lt;&gt;0,FW6:GP6))</f>
        <v>44820363</v>
      </c>
      <c r="GR6" s="121">
        <v>44820363.490000002</v>
      </c>
      <c r="GS6" s="132" t="str">
        <f t="shared" ref="GS6:GS69" si="78">+IF(GR6&lt;GQ6,"No cumple","Cumple")</f>
        <v>Cumple</v>
      </c>
      <c r="GT6" s="117"/>
      <c r="GU6" s="45">
        <v>2</v>
      </c>
      <c r="GV6" s="53">
        <f t="shared" ref="GV6:GV69" si="79">+IFERROR(IF(AND(FW6=$GQ6,FW6&gt;0),40,(($GQ6*40)/FW6)),0)</f>
        <v>0</v>
      </c>
      <c r="GW6" s="53">
        <f t="shared" ref="GW6:GW69" si="80">+IFERROR(IF(AND(FX6=$GQ6,FX6&gt;0),40,(($GQ6*40)/FX6)),0)</f>
        <v>0</v>
      </c>
      <c r="GX6" s="53">
        <f t="shared" ref="GX6:GX69" si="81">+IFERROR(IF(AND(FY6=$GQ6,FY6&gt;0),40,(($GQ6*40)/FY6)),0)</f>
        <v>0</v>
      </c>
      <c r="GY6" s="53">
        <f t="shared" ref="GY6:GY69" si="82">+IFERROR(IF(AND(FZ6=$GQ6,FZ6&gt;0),40,(($GQ6*40)/FZ6)),0)</f>
        <v>0</v>
      </c>
      <c r="GZ6" s="53">
        <f t="shared" ref="GZ6:GZ69" si="83">+IFERROR(IF(AND(GA6=$GQ6,GA6&gt;0),40,(($GQ6*40)/GA6)),0)</f>
        <v>0</v>
      </c>
      <c r="HA6" s="53">
        <f t="shared" ref="HA6:HA69" si="84">+IFERROR(IF(AND(GB6=$GQ6,GB6&gt;0),40,(($GQ6*40)/GB6)),0)</f>
        <v>0</v>
      </c>
      <c r="HB6" s="53">
        <f t="shared" ref="HB6:HB69" si="85">+IFERROR(IF(AND(GC6=$GQ6,GC6&gt;0),40,(($GQ6*40)/GC6)),0)</f>
        <v>40</v>
      </c>
      <c r="HC6" s="53">
        <f t="shared" ref="HC6:HC69" si="86">+IFERROR(IF(AND(GD6=$GQ6,GD6&gt;0),40,(($GQ6*40)/GD6)),0)</f>
        <v>0</v>
      </c>
      <c r="HD6" s="53">
        <f t="shared" ref="HD6:HD69" si="87">+IFERROR(IF(AND(GE6=$GQ6,GE6&gt;0),40,(($GQ6*40)/GE6)),0)</f>
        <v>0</v>
      </c>
      <c r="HE6" s="53">
        <f t="shared" ref="HE6:HE69" si="88">+IFERROR(IF(AND(GF6=$GQ6,GF6&gt;0),40,(($GQ6*40)/GF6)),0)</f>
        <v>0</v>
      </c>
      <c r="HF6" s="53">
        <f t="shared" ref="HF6:HF69" si="89">+IFERROR(IF(AND(GG6=$GQ6,GG6&gt;0),40,(($GQ6*40)/GG6)),0)</f>
        <v>0</v>
      </c>
      <c r="HG6" s="53">
        <f t="shared" ref="HG6:HG69" si="90">+IFERROR(IF(AND(GH6=$GQ6,GH6&gt;0),40,(($GQ6*40)/GH6)),0)</f>
        <v>0</v>
      </c>
      <c r="HH6" s="53">
        <f t="shared" ref="HH6:HH69" si="91">+IFERROR(IF(AND(GI6=$GQ6,GI6&gt;0),40,(($GQ6*40)/GI6)),0)</f>
        <v>0</v>
      </c>
      <c r="HI6" s="53">
        <f t="shared" ref="HI6:HI69" si="92">+IFERROR(IF(AND(GJ6=$GQ6,GJ6&gt;0),40,(($GQ6*40)/GJ6)),0)</f>
        <v>0</v>
      </c>
      <c r="HJ6" s="53">
        <f t="shared" ref="HJ6:HJ69" si="93">+IFERROR(IF(AND(GK6=$GQ6,GK6&gt;0),40,(($GQ6*40)/GK6)),0)</f>
        <v>0</v>
      </c>
      <c r="HK6" s="53">
        <f t="shared" ref="HK6:HK69" si="94">+IFERROR(IF(AND(GL6=$GQ6,GL6&gt;0),40,(($GQ6*40)/GL6)),0)</f>
        <v>0</v>
      </c>
      <c r="HL6" s="53">
        <f t="shared" ref="HL6:HL69" si="95">+IFERROR(IF(AND(GM6=$GQ6,GM6&gt;0),40,(($GQ6*40)/GM6)),0)</f>
        <v>0</v>
      </c>
      <c r="HM6" s="53">
        <f t="shared" ref="HM6:HM69" si="96">+IFERROR(IF(AND(GN6=$GQ6,GN6&gt;0),40,(($GQ6*40)/GN6)),0)</f>
        <v>0</v>
      </c>
      <c r="HN6" s="53">
        <f t="shared" ref="HN6:HN69" si="97">+IFERROR(IF(AND(GO6=$GQ6,GO6&gt;0),40,(($GQ6*40)/GO6)),0)</f>
        <v>0</v>
      </c>
      <c r="HO6" s="54">
        <f t="shared" ref="HO6:HO69" si="98">+IFERROR(IF(AND(GP6=$GQ6,GP6&gt;0),40,(($GQ6*40)/GP6)),0)</f>
        <v>0</v>
      </c>
      <c r="HQ6" s="45">
        <v>2</v>
      </c>
      <c r="HR6" s="56">
        <f t="shared" si="16"/>
        <v>40</v>
      </c>
      <c r="HS6" s="61" t="str">
        <f>+IF(MAXA(HU6:IN6)=0,"NO ADJUDICADO",HLOOKUP(MAXA(HU6:IN6),HU6:$IN$93,(90-HQ6),FALSE))</f>
        <v xml:space="preserve">IMOCOM S.A.S. </v>
      </c>
      <c r="HT6" s="119">
        <f t="shared" ref="HT6:HT69" si="99">+GQ6</f>
        <v>44820363</v>
      </c>
      <c r="HU6" s="54">
        <f t="shared" ref="HU6:HU69" si="100">+IF(GV6=0,0,(GV6+EE6))</f>
        <v>0</v>
      </c>
      <c r="HV6" s="54">
        <f t="shared" ref="HV6:HV69" si="101">+IF(GW6=0,0,(GW6+EF6))</f>
        <v>0</v>
      </c>
      <c r="HW6" s="54">
        <f t="shared" ref="HW6:HW69" si="102">+IF(GX6=0,0,(GX6+EG6))</f>
        <v>0</v>
      </c>
      <c r="HX6" s="54">
        <f t="shared" ref="HX6:HX69" si="103">+IF(GY6=0,0,(GY6+EH6))</f>
        <v>0</v>
      </c>
      <c r="HY6" s="54">
        <f t="shared" ref="HY6:HY69" si="104">+IF(GZ6=0,0,(GZ6+EI6))</f>
        <v>0</v>
      </c>
      <c r="HZ6" s="54">
        <f t="shared" ref="HZ6:HZ69" si="105">+IF(HA6=0,0,(HA6+EJ6))</f>
        <v>0</v>
      </c>
      <c r="IA6" s="54">
        <f t="shared" ref="IA6:IA69" si="106">+IF(HB6=0,0,(HB6+EK6))</f>
        <v>40</v>
      </c>
      <c r="IB6" s="54">
        <f t="shared" ref="IB6:IB69" si="107">+IF(HC6=0,0,(HC6+EL6))</f>
        <v>0</v>
      </c>
      <c r="IC6" s="54">
        <f t="shared" ref="IC6:IC69" si="108">+IF(HD6=0,0,(HD6+EM6))</f>
        <v>0</v>
      </c>
      <c r="ID6" s="54">
        <f t="shared" ref="ID6:ID69" si="109">+IF(HE6=0,0,(HE6+EN6))</f>
        <v>0</v>
      </c>
      <c r="IE6" s="54">
        <f t="shared" ref="IE6:IE69" si="110">+IF(HF6=0,0,(HF6+EO6))</f>
        <v>0</v>
      </c>
      <c r="IF6" s="54">
        <f t="shared" ref="IF6:IF69" si="111">+IF(HG6=0,0,(HG6+EP6))</f>
        <v>0</v>
      </c>
      <c r="IG6" s="54">
        <f t="shared" ref="IG6:IG69" si="112">+IF(HH6=0,0,(HH6+EQ6))</f>
        <v>0</v>
      </c>
      <c r="IH6" s="54">
        <f t="shared" ref="IH6:IH69" si="113">+IF(HI6=0,0,(HI6+ER6))</f>
        <v>0</v>
      </c>
      <c r="II6" s="54">
        <f t="shared" ref="II6:II69" si="114">+IF(HJ6=0,0,(HJ6+ES6))</f>
        <v>0</v>
      </c>
      <c r="IJ6" s="54">
        <f t="shared" ref="IJ6:IJ69" si="115">+IF(HK6=0,0,(HK6+ET6))</f>
        <v>0</v>
      </c>
      <c r="IK6" s="54">
        <f t="shared" ref="IK6:IK69" si="116">+IF(HL6=0,0,(HL6+EU6))</f>
        <v>0</v>
      </c>
      <c r="IL6" s="54">
        <f t="shared" ref="IL6:IL69" si="117">+IF(HM6=0,0,(HM6+EV6))</f>
        <v>0</v>
      </c>
      <c r="IM6" s="54">
        <f t="shared" ref="IM6:IM69" si="118">+IF(HN6=0,0,(HN6+EW6))</f>
        <v>0</v>
      </c>
      <c r="IN6" s="54">
        <f t="shared" ref="IN6:IN69" si="119">+IF(HO6=0,0,(HO6+EX6))</f>
        <v>0</v>
      </c>
    </row>
    <row r="7" spans="2:248" x14ac:dyDescent="0.35">
      <c r="B7" s="45">
        <v>3</v>
      </c>
      <c r="C7" s="33"/>
      <c r="D7" s="33"/>
      <c r="E7" s="33"/>
      <c r="F7" s="33"/>
      <c r="G7" s="33"/>
      <c r="H7" s="33"/>
      <c r="I7" s="33"/>
      <c r="J7" s="33"/>
      <c r="K7" s="33"/>
      <c r="L7" s="33"/>
      <c r="M7" s="33"/>
      <c r="N7" s="33"/>
      <c r="O7" s="33"/>
      <c r="P7" s="33"/>
      <c r="Q7" s="33"/>
      <c r="R7" s="33"/>
      <c r="S7" s="33"/>
      <c r="T7" s="33"/>
      <c r="U7" s="33"/>
      <c r="V7" s="33"/>
      <c r="X7" s="45">
        <v>3</v>
      </c>
      <c r="Y7" s="33"/>
      <c r="Z7" s="33"/>
      <c r="AA7" s="33"/>
      <c r="AB7" s="33"/>
      <c r="AC7" s="33"/>
      <c r="AD7" s="33"/>
      <c r="AE7" s="33"/>
      <c r="AF7" s="33"/>
      <c r="AG7" s="33"/>
      <c r="AH7" s="33"/>
      <c r="AI7" s="33"/>
      <c r="AJ7" s="33"/>
      <c r="AK7" s="33"/>
      <c r="AL7" s="33"/>
      <c r="AM7" s="33"/>
      <c r="AN7" s="33"/>
      <c r="AO7" s="33"/>
      <c r="AP7" s="33"/>
      <c r="AQ7" s="33"/>
      <c r="AR7" s="33"/>
      <c r="AS7" s="60"/>
      <c r="AT7" s="45">
        <v>3</v>
      </c>
      <c r="AU7" s="33"/>
      <c r="AV7" s="33"/>
      <c r="AW7" s="33"/>
      <c r="AX7" s="33"/>
      <c r="AY7" s="33"/>
      <c r="AZ7" s="33"/>
      <c r="BA7" s="33"/>
      <c r="BB7" s="33"/>
      <c r="BC7" s="33"/>
      <c r="BD7" s="33"/>
      <c r="BE7" s="33"/>
      <c r="BF7" s="33"/>
      <c r="BG7" s="33"/>
      <c r="BH7" s="33"/>
      <c r="BI7" s="33"/>
      <c r="BJ7" s="33"/>
      <c r="BK7" s="33"/>
      <c r="BL7" s="33"/>
      <c r="BM7" s="33"/>
      <c r="BN7" s="33"/>
      <c r="BP7" s="45">
        <v>3</v>
      </c>
      <c r="BQ7" s="33"/>
      <c r="BR7" s="33"/>
      <c r="BS7" s="33"/>
      <c r="BT7" s="33"/>
      <c r="BU7" s="33"/>
      <c r="BV7" s="33"/>
      <c r="BW7" s="33"/>
      <c r="BX7" s="33"/>
      <c r="BY7" s="33"/>
      <c r="BZ7" s="33"/>
      <c r="CA7" s="33"/>
      <c r="CB7" s="33"/>
      <c r="CC7" s="33"/>
      <c r="CD7" s="33"/>
      <c r="CE7" s="33"/>
      <c r="CF7" s="33"/>
      <c r="CG7" s="33"/>
      <c r="CH7" s="33"/>
      <c r="CI7" s="33"/>
      <c r="CJ7" s="33"/>
      <c r="CL7" s="45">
        <v>3</v>
      </c>
      <c r="CM7" s="33" t="str">
        <f t="shared" si="18"/>
        <v/>
      </c>
      <c r="CN7" s="33" t="str">
        <f t="shared" si="19"/>
        <v/>
      </c>
      <c r="CO7" s="33" t="str">
        <f t="shared" si="20"/>
        <v/>
      </c>
      <c r="CP7" s="33" t="str">
        <f t="shared" si="21"/>
        <v/>
      </c>
      <c r="CQ7" s="33" t="str">
        <f t="shared" si="22"/>
        <v/>
      </c>
      <c r="CR7" s="33" t="str">
        <f t="shared" si="23"/>
        <v/>
      </c>
      <c r="CS7" s="33" t="str">
        <f t="shared" si="24"/>
        <v/>
      </c>
      <c r="CT7" s="33" t="str">
        <f t="shared" si="25"/>
        <v/>
      </c>
      <c r="CU7" s="33" t="str">
        <f t="shared" si="26"/>
        <v/>
      </c>
      <c r="CV7" s="33" t="str">
        <f t="shared" si="27"/>
        <v/>
      </c>
      <c r="CW7" s="33" t="str">
        <f t="shared" si="28"/>
        <v/>
      </c>
      <c r="CX7" s="33" t="str">
        <f t="shared" si="29"/>
        <v/>
      </c>
      <c r="CY7" s="33" t="str">
        <f t="shared" si="30"/>
        <v/>
      </c>
      <c r="CZ7" s="33" t="str">
        <f t="shared" si="31"/>
        <v/>
      </c>
      <c r="DA7" s="33" t="str">
        <f t="shared" si="32"/>
        <v/>
      </c>
      <c r="DB7" s="33" t="str">
        <f t="shared" si="33"/>
        <v/>
      </c>
      <c r="DC7" s="33" t="str">
        <f t="shared" si="34"/>
        <v/>
      </c>
      <c r="DD7" s="33" t="str">
        <f t="shared" si="35"/>
        <v/>
      </c>
      <c r="DE7" s="33" t="str">
        <f t="shared" si="36"/>
        <v/>
      </c>
      <c r="DF7" s="33" t="str">
        <f t="shared" si="37"/>
        <v/>
      </c>
      <c r="DH7" s="45">
        <v>3</v>
      </c>
      <c r="DI7" s="33"/>
      <c r="DJ7" s="33"/>
      <c r="DK7" s="33"/>
      <c r="DL7" s="33"/>
      <c r="DM7" s="33"/>
      <c r="DN7" s="33"/>
      <c r="DO7" s="33"/>
      <c r="DP7" s="33"/>
      <c r="DQ7" s="33"/>
      <c r="DR7" s="33"/>
      <c r="DS7" s="33"/>
      <c r="DT7" s="33"/>
      <c r="DU7" s="33"/>
      <c r="DV7" s="33"/>
      <c r="DW7" s="33"/>
      <c r="DX7" s="33"/>
      <c r="DY7" s="33"/>
      <c r="DZ7" s="33"/>
      <c r="EA7" s="33"/>
      <c r="EB7" s="33"/>
      <c r="ED7" s="45">
        <v>3</v>
      </c>
      <c r="EE7" s="33">
        <f t="shared" si="38"/>
        <v>0</v>
      </c>
      <c r="EF7" s="33">
        <f t="shared" si="39"/>
        <v>0</v>
      </c>
      <c r="EG7" s="33">
        <f t="shared" si="40"/>
        <v>0</v>
      </c>
      <c r="EH7" s="33">
        <f t="shared" si="41"/>
        <v>0</v>
      </c>
      <c r="EI7" s="33">
        <f t="shared" si="42"/>
        <v>0</v>
      </c>
      <c r="EJ7" s="33">
        <f t="shared" si="43"/>
        <v>0</v>
      </c>
      <c r="EK7" s="33">
        <f t="shared" si="44"/>
        <v>0</v>
      </c>
      <c r="EL7" s="33">
        <f t="shared" si="45"/>
        <v>0</v>
      </c>
      <c r="EM7" s="33">
        <f t="shared" si="46"/>
        <v>0</v>
      </c>
      <c r="EN7" s="33">
        <f t="shared" si="47"/>
        <v>0</v>
      </c>
      <c r="EO7" s="33">
        <f t="shared" si="48"/>
        <v>0</v>
      </c>
      <c r="EP7" s="33">
        <f t="shared" si="49"/>
        <v>0</v>
      </c>
      <c r="EQ7" s="33">
        <f t="shared" si="50"/>
        <v>0</v>
      </c>
      <c r="ER7" s="33">
        <f t="shared" si="51"/>
        <v>0</v>
      </c>
      <c r="ES7" s="33">
        <f t="shared" si="52"/>
        <v>0</v>
      </c>
      <c r="ET7" s="33">
        <f t="shared" si="53"/>
        <v>0</v>
      </c>
      <c r="EU7" s="33">
        <f t="shared" si="54"/>
        <v>0</v>
      </c>
      <c r="EV7" s="33">
        <f t="shared" si="55"/>
        <v>0</v>
      </c>
      <c r="EW7" s="33">
        <f t="shared" si="56"/>
        <v>0</v>
      </c>
      <c r="EX7" s="33">
        <f t="shared" si="57"/>
        <v>0</v>
      </c>
      <c r="EZ7" s="45">
        <v>3</v>
      </c>
      <c r="FA7" s="38"/>
      <c r="FB7" s="39"/>
      <c r="FC7" s="37"/>
      <c r="FD7" s="37"/>
      <c r="FE7" s="37"/>
      <c r="FF7" s="37"/>
      <c r="FG7" s="37"/>
      <c r="FH7" s="37"/>
      <c r="FI7" s="37"/>
      <c r="FJ7" s="37"/>
      <c r="FK7" s="44"/>
      <c r="FL7" s="37"/>
      <c r="FM7" s="37"/>
      <c r="FN7" s="37"/>
      <c r="FO7" s="37"/>
      <c r="FP7" s="37"/>
      <c r="FQ7" s="37"/>
      <c r="FR7" s="37"/>
      <c r="FS7" s="37"/>
      <c r="FT7" s="37"/>
      <c r="FV7" s="49">
        <v>3</v>
      </c>
      <c r="FW7" s="46">
        <f t="shared" si="58"/>
        <v>0</v>
      </c>
      <c r="FX7" s="46">
        <f t="shared" si="59"/>
        <v>0</v>
      </c>
      <c r="FY7" s="46">
        <f t="shared" si="60"/>
        <v>0</v>
      </c>
      <c r="FZ7" s="46">
        <f t="shared" si="61"/>
        <v>0</v>
      </c>
      <c r="GA7" s="46">
        <f t="shared" si="62"/>
        <v>0</v>
      </c>
      <c r="GB7" s="46">
        <f t="shared" si="63"/>
        <v>0</v>
      </c>
      <c r="GC7" s="46">
        <f t="shared" si="64"/>
        <v>0</v>
      </c>
      <c r="GD7" s="46">
        <f t="shared" si="65"/>
        <v>0</v>
      </c>
      <c r="GE7" s="46">
        <f t="shared" si="66"/>
        <v>0</v>
      </c>
      <c r="GF7" s="46">
        <f t="shared" si="67"/>
        <v>0</v>
      </c>
      <c r="GG7" s="46">
        <f t="shared" si="68"/>
        <v>0</v>
      </c>
      <c r="GH7" s="46">
        <f t="shared" si="69"/>
        <v>0</v>
      </c>
      <c r="GI7" s="46">
        <f t="shared" si="70"/>
        <v>0</v>
      </c>
      <c r="GJ7" s="46">
        <f t="shared" si="71"/>
        <v>0</v>
      </c>
      <c r="GK7" s="46">
        <f t="shared" si="72"/>
        <v>0</v>
      </c>
      <c r="GL7" s="46">
        <f t="shared" si="73"/>
        <v>0</v>
      </c>
      <c r="GM7" s="46">
        <f t="shared" si="74"/>
        <v>0</v>
      </c>
      <c r="GN7" s="46">
        <f t="shared" si="75"/>
        <v>0</v>
      </c>
      <c r="GO7" s="46">
        <f t="shared" si="76"/>
        <v>0</v>
      </c>
      <c r="GP7" s="46">
        <f t="shared" si="77"/>
        <v>0</v>
      </c>
      <c r="GQ7" s="129">
        <f t="array" ref="GQ7">+MIN(IF(FW7:GP7&lt;&gt;0,FW7:GP7))</f>
        <v>0</v>
      </c>
      <c r="GR7" s="121">
        <v>116999288.7</v>
      </c>
      <c r="GS7" s="132" t="str">
        <f t="shared" si="78"/>
        <v>Cumple</v>
      </c>
      <c r="GT7" s="117"/>
      <c r="GU7" s="45">
        <v>3</v>
      </c>
      <c r="GV7" s="53">
        <f t="shared" si="79"/>
        <v>0</v>
      </c>
      <c r="GW7" s="53">
        <f t="shared" si="80"/>
        <v>0</v>
      </c>
      <c r="GX7" s="53">
        <f t="shared" si="81"/>
        <v>0</v>
      </c>
      <c r="GY7" s="53">
        <f t="shared" si="82"/>
        <v>0</v>
      </c>
      <c r="GZ7" s="53">
        <f t="shared" si="83"/>
        <v>0</v>
      </c>
      <c r="HA7" s="53">
        <f t="shared" si="84"/>
        <v>0</v>
      </c>
      <c r="HB7" s="53">
        <f t="shared" si="85"/>
        <v>0</v>
      </c>
      <c r="HC7" s="53">
        <f t="shared" si="86"/>
        <v>0</v>
      </c>
      <c r="HD7" s="53">
        <f t="shared" si="87"/>
        <v>0</v>
      </c>
      <c r="HE7" s="53">
        <f t="shared" si="88"/>
        <v>0</v>
      </c>
      <c r="HF7" s="53">
        <f t="shared" si="89"/>
        <v>0</v>
      </c>
      <c r="HG7" s="53">
        <f t="shared" si="90"/>
        <v>0</v>
      </c>
      <c r="HH7" s="53">
        <f t="shared" si="91"/>
        <v>0</v>
      </c>
      <c r="HI7" s="53">
        <f t="shared" si="92"/>
        <v>0</v>
      </c>
      <c r="HJ7" s="53">
        <f t="shared" si="93"/>
        <v>0</v>
      </c>
      <c r="HK7" s="53">
        <f t="shared" si="94"/>
        <v>0</v>
      </c>
      <c r="HL7" s="53">
        <f t="shared" si="95"/>
        <v>0</v>
      </c>
      <c r="HM7" s="53">
        <f t="shared" si="96"/>
        <v>0</v>
      </c>
      <c r="HN7" s="53">
        <f t="shared" si="97"/>
        <v>0</v>
      </c>
      <c r="HO7" s="54">
        <f t="shared" si="98"/>
        <v>0</v>
      </c>
      <c r="HQ7" s="45">
        <v>3</v>
      </c>
      <c r="HR7" s="56">
        <f t="shared" si="16"/>
        <v>0</v>
      </c>
      <c r="HS7" s="61" t="str">
        <f>+IF(MAXA(HU7:IN7)=0,"NO ADJUDICADO",HLOOKUP(MAXA(HU7:IN7),HU7:$IN$93,(90-HQ7),FALSE))</f>
        <v>NO ADJUDICADO</v>
      </c>
      <c r="HT7" s="119">
        <f t="shared" si="99"/>
        <v>0</v>
      </c>
      <c r="HU7" s="54">
        <f t="shared" si="100"/>
        <v>0</v>
      </c>
      <c r="HV7" s="54">
        <f t="shared" si="101"/>
        <v>0</v>
      </c>
      <c r="HW7" s="54">
        <f t="shared" si="102"/>
        <v>0</v>
      </c>
      <c r="HX7" s="54">
        <f t="shared" si="103"/>
        <v>0</v>
      </c>
      <c r="HY7" s="54">
        <f t="shared" si="104"/>
        <v>0</v>
      </c>
      <c r="HZ7" s="54">
        <f t="shared" si="105"/>
        <v>0</v>
      </c>
      <c r="IA7" s="54">
        <f t="shared" si="106"/>
        <v>0</v>
      </c>
      <c r="IB7" s="54">
        <f t="shared" si="107"/>
        <v>0</v>
      </c>
      <c r="IC7" s="54">
        <f t="shared" si="108"/>
        <v>0</v>
      </c>
      <c r="ID7" s="54">
        <f t="shared" si="109"/>
        <v>0</v>
      </c>
      <c r="IE7" s="54">
        <f t="shared" si="110"/>
        <v>0</v>
      </c>
      <c r="IF7" s="54">
        <f t="shared" si="111"/>
        <v>0</v>
      </c>
      <c r="IG7" s="54">
        <f t="shared" si="112"/>
        <v>0</v>
      </c>
      <c r="IH7" s="54">
        <f t="shared" si="113"/>
        <v>0</v>
      </c>
      <c r="II7" s="54">
        <f t="shared" si="114"/>
        <v>0</v>
      </c>
      <c r="IJ7" s="54">
        <f t="shared" si="115"/>
        <v>0</v>
      </c>
      <c r="IK7" s="54">
        <f t="shared" si="116"/>
        <v>0</v>
      </c>
      <c r="IL7" s="54">
        <f t="shared" si="117"/>
        <v>0</v>
      </c>
      <c r="IM7" s="54">
        <f t="shared" si="118"/>
        <v>0</v>
      </c>
      <c r="IN7" s="54">
        <f t="shared" si="119"/>
        <v>0</v>
      </c>
    </row>
    <row r="8" spans="2:248" x14ac:dyDescent="0.35">
      <c r="B8" s="45">
        <v>4</v>
      </c>
      <c r="C8" s="33"/>
      <c r="D8" s="33"/>
      <c r="E8" s="33"/>
      <c r="F8" s="33"/>
      <c r="G8" s="33"/>
      <c r="H8" s="33"/>
      <c r="I8" s="33"/>
      <c r="J8" s="33" t="s">
        <v>79</v>
      </c>
      <c r="K8" s="33"/>
      <c r="L8" s="33"/>
      <c r="M8" s="33"/>
      <c r="N8" s="33"/>
      <c r="O8" s="33"/>
      <c r="P8" s="33"/>
      <c r="Q8" s="33"/>
      <c r="R8" s="33"/>
      <c r="S8" s="33"/>
      <c r="T8" s="33"/>
      <c r="U8" s="33" t="s">
        <v>79</v>
      </c>
      <c r="V8" s="33"/>
      <c r="X8" s="45">
        <v>4</v>
      </c>
      <c r="Y8" s="33"/>
      <c r="Z8" s="33"/>
      <c r="AA8" s="33"/>
      <c r="AB8" s="33"/>
      <c r="AC8" s="33"/>
      <c r="AD8" s="33"/>
      <c r="AE8" s="33"/>
      <c r="AF8" s="33" t="s">
        <v>80</v>
      </c>
      <c r="AG8" s="33"/>
      <c r="AH8" s="33"/>
      <c r="AI8" s="33"/>
      <c r="AJ8" s="33"/>
      <c r="AK8" s="33"/>
      <c r="AL8" s="33"/>
      <c r="AM8" s="33"/>
      <c r="AN8" s="33"/>
      <c r="AO8" s="33"/>
      <c r="AP8" s="33"/>
      <c r="AQ8" s="33" t="s">
        <v>79</v>
      </c>
      <c r="AR8" s="33"/>
      <c r="AS8" s="60"/>
      <c r="AT8" s="45">
        <v>4</v>
      </c>
      <c r="AU8" s="33"/>
      <c r="AV8" s="33"/>
      <c r="AW8" s="33"/>
      <c r="AX8" s="33"/>
      <c r="AY8" s="33"/>
      <c r="AZ8" s="33"/>
      <c r="BA8" s="33"/>
      <c r="BB8" s="33" t="s">
        <v>79</v>
      </c>
      <c r="BC8" s="33"/>
      <c r="BD8" s="33"/>
      <c r="BE8" s="33"/>
      <c r="BF8" s="33"/>
      <c r="BG8" s="33"/>
      <c r="BH8" s="33"/>
      <c r="BI8" s="33"/>
      <c r="BJ8" s="33"/>
      <c r="BK8" s="33"/>
      <c r="BL8" s="33"/>
      <c r="BM8" s="33" t="s">
        <v>79</v>
      </c>
      <c r="BN8" s="33"/>
      <c r="BP8" s="45">
        <v>4</v>
      </c>
      <c r="BQ8" s="33"/>
      <c r="BR8" s="33"/>
      <c r="BS8" s="33"/>
      <c r="BT8" s="33"/>
      <c r="BU8" s="33"/>
      <c r="BV8" s="33"/>
      <c r="BW8" s="33"/>
      <c r="BX8" s="33" t="s">
        <v>507</v>
      </c>
      <c r="BY8" s="33"/>
      <c r="BZ8" s="33"/>
      <c r="CA8" s="33"/>
      <c r="CB8" s="33"/>
      <c r="CC8" s="33"/>
      <c r="CD8" s="33"/>
      <c r="CE8" s="33"/>
      <c r="CF8" s="33"/>
      <c r="CG8" s="33"/>
      <c r="CH8" s="33"/>
      <c r="CI8" s="33" t="s">
        <v>507</v>
      </c>
      <c r="CJ8" s="33"/>
      <c r="CL8" s="45">
        <v>4</v>
      </c>
      <c r="CM8" s="33" t="str">
        <f t="shared" si="18"/>
        <v/>
      </c>
      <c r="CN8" s="33" t="str">
        <f t="shared" si="19"/>
        <v/>
      </c>
      <c r="CO8" s="33" t="str">
        <f t="shared" si="20"/>
        <v/>
      </c>
      <c r="CP8" s="33" t="str">
        <f t="shared" si="21"/>
        <v/>
      </c>
      <c r="CQ8" s="33" t="str">
        <f t="shared" si="22"/>
        <v/>
      </c>
      <c r="CR8" s="33" t="str">
        <f t="shared" si="23"/>
        <v/>
      </c>
      <c r="CS8" s="33" t="str">
        <f t="shared" si="24"/>
        <v/>
      </c>
      <c r="CT8" s="33" t="str">
        <f t="shared" si="25"/>
        <v>NO CUMPLE</v>
      </c>
      <c r="CU8" s="33" t="str">
        <f t="shared" si="26"/>
        <v/>
      </c>
      <c r="CV8" s="33" t="str">
        <f t="shared" si="27"/>
        <v/>
      </c>
      <c r="CW8" s="33" t="str">
        <f t="shared" si="28"/>
        <v/>
      </c>
      <c r="CX8" s="33" t="str">
        <f t="shared" si="29"/>
        <v/>
      </c>
      <c r="CY8" s="33" t="str">
        <f t="shared" si="30"/>
        <v/>
      </c>
      <c r="CZ8" s="33" t="str">
        <f t="shared" si="31"/>
        <v/>
      </c>
      <c r="DA8" s="33" t="str">
        <f t="shared" si="32"/>
        <v/>
      </c>
      <c r="DB8" s="33" t="str">
        <f t="shared" si="33"/>
        <v/>
      </c>
      <c r="DC8" s="33" t="str">
        <f t="shared" si="34"/>
        <v/>
      </c>
      <c r="DD8" s="33" t="str">
        <f t="shared" si="35"/>
        <v/>
      </c>
      <c r="DE8" s="33" t="str">
        <f t="shared" si="36"/>
        <v>CUMPLE</v>
      </c>
      <c r="DF8" s="33" t="str">
        <f t="shared" si="37"/>
        <v/>
      </c>
      <c r="DH8" s="45">
        <v>4</v>
      </c>
      <c r="DI8" s="33"/>
      <c r="DJ8" s="33"/>
      <c r="DK8" s="33"/>
      <c r="DL8" s="33"/>
      <c r="DM8" s="33"/>
      <c r="DN8" s="33"/>
      <c r="DO8" s="33"/>
      <c r="DP8" s="33" t="s">
        <v>96</v>
      </c>
      <c r="DQ8" s="33"/>
      <c r="DR8" s="33"/>
      <c r="DS8" s="33"/>
      <c r="DT8" s="33"/>
      <c r="DU8" s="33"/>
      <c r="DV8" s="33"/>
      <c r="DW8" s="33"/>
      <c r="DX8" s="33"/>
      <c r="DY8" s="33"/>
      <c r="DZ8" s="33"/>
      <c r="EA8" s="33" t="s">
        <v>95</v>
      </c>
      <c r="EB8" s="33"/>
      <c r="ED8" s="45">
        <v>4</v>
      </c>
      <c r="EE8" s="33">
        <f t="shared" si="38"/>
        <v>0</v>
      </c>
      <c r="EF8" s="33">
        <f t="shared" si="39"/>
        <v>0</v>
      </c>
      <c r="EG8" s="33">
        <f t="shared" si="40"/>
        <v>0</v>
      </c>
      <c r="EH8" s="33">
        <f t="shared" si="41"/>
        <v>0</v>
      </c>
      <c r="EI8" s="33">
        <f t="shared" si="42"/>
        <v>0</v>
      </c>
      <c r="EJ8" s="33">
        <f t="shared" si="43"/>
        <v>0</v>
      </c>
      <c r="EK8" s="33">
        <f t="shared" si="44"/>
        <v>0</v>
      </c>
      <c r="EL8" s="33">
        <f t="shared" si="45"/>
        <v>60</v>
      </c>
      <c r="EM8" s="33">
        <f t="shared" si="46"/>
        <v>0</v>
      </c>
      <c r="EN8" s="33">
        <f t="shared" si="47"/>
        <v>0</v>
      </c>
      <c r="EO8" s="33">
        <f t="shared" si="48"/>
        <v>0</v>
      </c>
      <c r="EP8" s="33">
        <f t="shared" si="49"/>
        <v>0</v>
      </c>
      <c r="EQ8" s="33">
        <f t="shared" si="50"/>
        <v>0</v>
      </c>
      <c r="ER8" s="33">
        <f t="shared" si="51"/>
        <v>0</v>
      </c>
      <c r="ES8" s="33">
        <f t="shared" si="52"/>
        <v>0</v>
      </c>
      <c r="ET8" s="33">
        <f t="shared" si="53"/>
        <v>0</v>
      </c>
      <c r="EU8" s="33">
        <f t="shared" si="54"/>
        <v>0</v>
      </c>
      <c r="EV8" s="33">
        <f t="shared" si="55"/>
        <v>0</v>
      </c>
      <c r="EW8" s="33">
        <f t="shared" si="56"/>
        <v>20</v>
      </c>
      <c r="EX8" s="33">
        <f t="shared" si="57"/>
        <v>0</v>
      </c>
      <c r="EZ8" s="45">
        <v>4</v>
      </c>
      <c r="FA8" s="38"/>
      <c r="FB8" s="39"/>
      <c r="FC8" s="37"/>
      <c r="FD8" s="37"/>
      <c r="FE8" s="37"/>
      <c r="FF8" s="37"/>
      <c r="FG8" s="37"/>
      <c r="FH8" s="37">
        <v>2361793</v>
      </c>
      <c r="FI8" s="37"/>
      <c r="FJ8" s="37"/>
      <c r="FK8" s="43"/>
      <c r="FL8" s="37"/>
      <c r="FM8" s="37"/>
      <c r="FN8" s="37"/>
      <c r="FO8" s="37"/>
      <c r="FP8" s="37"/>
      <c r="FQ8" s="37"/>
      <c r="FR8" s="37"/>
      <c r="FS8" s="37">
        <v>2771400</v>
      </c>
      <c r="FT8" s="37"/>
      <c r="FV8" s="49">
        <v>4</v>
      </c>
      <c r="FW8" s="46">
        <f t="shared" si="58"/>
        <v>0</v>
      </c>
      <c r="FX8" s="46">
        <f t="shared" si="59"/>
        <v>0</v>
      </c>
      <c r="FY8" s="46">
        <f t="shared" si="60"/>
        <v>0</v>
      </c>
      <c r="FZ8" s="46">
        <f t="shared" si="61"/>
        <v>0</v>
      </c>
      <c r="GA8" s="46">
        <f t="shared" si="62"/>
        <v>0</v>
      </c>
      <c r="GB8" s="46">
        <f t="shared" si="63"/>
        <v>0</v>
      </c>
      <c r="GC8" s="46">
        <f t="shared" si="64"/>
        <v>0</v>
      </c>
      <c r="GD8" s="46">
        <f t="shared" si="65"/>
        <v>0</v>
      </c>
      <c r="GE8" s="46">
        <f t="shared" si="66"/>
        <v>0</v>
      </c>
      <c r="GF8" s="46">
        <f t="shared" si="67"/>
        <v>0</v>
      </c>
      <c r="GG8" s="46">
        <f t="shared" si="68"/>
        <v>0</v>
      </c>
      <c r="GH8" s="46">
        <f t="shared" si="69"/>
        <v>0</v>
      </c>
      <c r="GI8" s="46">
        <f t="shared" si="70"/>
        <v>0</v>
      </c>
      <c r="GJ8" s="46">
        <f t="shared" si="71"/>
        <v>0</v>
      </c>
      <c r="GK8" s="46">
        <f t="shared" si="72"/>
        <v>0</v>
      </c>
      <c r="GL8" s="46">
        <f t="shared" si="73"/>
        <v>0</v>
      </c>
      <c r="GM8" s="46">
        <f t="shared" si="74"/>
        <v>0</v>
      </c>
      <c r="GN8" s="46">
        <f t="shared" si="75"/>
        <v>0</v>
      </c>
      <c r="GO8" s="46">
        <f t="shared" si="76"/>
        <v>2771400</v>
      </c>
      <c r="GP8" s="46">
        <f t="shared" si="77"/>
        <v>0</v>
      </c>
      <c r="GQ8" s="129">
        <f t="array" ref="GQ8">+MIN(IF(FW8:GP8&lt;&gt;0,FW8:GP8))</f>
        <v>2771400</v>
      </c>
      <c r="GR8" s="121">
        <v>2776431.84</v>
      </c>
      <c r="GS8" s="132" t="str">
        <f t="shared" si="78"/>
        <v>Cumple</v>
      </c>
      <c r="GT8" s="117"/>
      <c r="GU8" s="45">
        <v>4</v>
      </c>
      <c r="GV8" s="53">
        <f t="shared" si="79"/>
        <v>0</v>
      </c>
      <c r="GW8" s="53">
        <f t="shared" si="80"/>
        <v>0</v>
      </c>
      <c r="GX8" s="53">
        <f t="shared" si="81"/>
        <v>0</v>
      </c>
      <c r="GY8" s="53">
        <f t="shared" si="82"/>
        <v>0</v>
      </c>
      <c r="GZ8" s="53">
        <f t="shared" si="83"/>
        <v>0</v>
      </c>
      <c r="HA8" s="53">
        <f t="shared" si="84"/>
        <v>0</v>
      </c>
      <c r="HB8" s="53">
        <f t="shared" si="85"/>
        <v>0</v>
      </c>
      <c r="HC8" s="53">
        <f t="shared" si="86"/>
        <v>0</v>
      </c>
      <c r="HD8" s="53">
        <f t="shared" si="87"/>
        <v>0</v>
      </c>
      <c r="HE8" s="53">
        <f t="shared" si="88"/>
        <v>0</v>
      </c>
      <c r="HF8" s="53">
        <f t="shared" si="89"/>
        <v>0</v>
      </c>
      <c r="HG8" s="53">
        <f t="shared" si="90"/>
        <v>0</v>
      </c>
      <c r="HH8" s="53">
        <f t="shared" si="91"/>
        <v>0</v>
      </c>
      <c r="HI8" s="53">
        <f t="shared" si="92"/>
        <v>0</v>
      </c>
      <c r="HJ8" s="53">
        <f t="shared" si="93"/>
        <v>0</v>
      </c>
      <c r="HK8" s="53">
        <f t="shared" si="94"/>
        <v>0</v>
      </c>
      <c r="HL8" s="53">
        <f t="shared" si="95"/>
        <v>0</v>
      </c>
      <c r="HM8" s="53">
        <f t="shared" si="96"/>
        <v>0</v>
      </c>
      <c r="HN8" s="53">
        <f t="shared" si="97"/>
        <v>40</v>
      </c>
      <c r="HO8" s="54">
        <f t="shared" si="98"/>
        <v>0</v>
      </c>
      <c r="HQ8" s="45">
        <v>4</v>
      </c>
      <c r="HR8" s="56">
        <f t="shared" si="16"/>
        <v>60</v>
      </c>
      <c r="HS8" s="61" t="str">
        <f>+IF(MAXA(HU8:IN8)=0,"NO ADJUDICADO",HLOOKUP(MAXA(HU8:IN8),HU8:$IN$93,(90-HQ8),FALSE))</f>
        <v>CARLOS ARTURO MARTINEZ MARTINEZ – CAMNET</v>
      </c>
      <c r="HT8" s="119">
        <f t="shared" si="99"/>
        <v>2771400</v>
      </c>
      <c r="HU8" s="54">
        <f t="shared" si="100"/>
        <v>0</v>
      </c>
      <c r="HV8" s="54">
        <f t="shared" si="101"/>
        <v>0</v>
      </c>
      <c r="HW8" s="54">
        <f t="shared" si="102"/>
        <v>0</v>
      </c>
      <c r="HX8" s="54">
        <f t="shared" si="103"/>
        <v>0</v>
      </c>
      <c r="HY8" s="54">
        <f t="shared" si="104"/>
        <v>0</v>
      </c>
      <c r="HZ8" s="54">
        <f t="shared" si="105"/>
        <v>0</v>
      </c>
      <c r="IA8" s="54">
        <f t="shared" si="106"/>
        <v>0</v>
      </c>
      <c r="IB8" s="54">
        <f t="shared" si="107"/>
        <v>0</v>
      </c>
      <c r="IC8" s="54">
        <f t="shared" si="108"/>
        <v>0</v>
      </c>
      <c r="ID8" s="54">
        <f t="shared" si="109"/>
        <v>0</v>
      </c>
      <c r="IE8" s="54">
        <f t="shared" si="110"/>
        <v>0</v>
      </c>
      <c r="IF8" s="54">
        <f t="shared" si="111"/>
        <v>0</v>
      </c>
      <c r="IG8" s="54">
        <f t="shared" si="112"/>
        <v>0</v>
      </c>
      <c r="IH8" s="54">
        <f t="shared" si="113"/>
        <v>0</v>
      </c>
      <c r="II8" s="54">
        <f t="shared" si="114"/>
        <v>0</v>
      </c>
      <c r="IJ8" s="54">
        <f t="shared" si="115"/>
        <v>0</v>
      </c>
      <c r="IK8" s="54">
        <f t="shared" si="116"/>
        <v>0</v>
      </c>
      <c r="IL8" s="54">
        <f t="shared" si="117"/>
        <v>0</v>
      </c>
      <c r="IM8" s="54">
        <f t="shared" si="118"/>
        <v>60</v>
      </c>
      <c r="IN8" s="54">
        <f t="shared" si="119"/>
        <v>0</v>
      </c>
    </row>
    <row r="9" spans="2:248" x14ac:dyDescent="0.35">
      <c r="B9" s="45">
        <v>5</v>
      </c>
      <c r="C9" s="33"/>
      <c r="D9" s="33"/>
      <c r="E9" s="33"/>
      <c r="F9" s="33"/>
      <c r="G9" s="33"/>
      <c r="H9" s="33"/>
      <c r="I9" s="33"/>
      <c r="J9" s="33"/>
      <c r="K9" s="33"/>
      <c r="L9" s="33"/>
      <c r="M9" s="33"/>
      <c r="N9" s="33"/>
      <c r="O9" s="33"/>
      <c r="P9" s="33"/>
      <c r="Q9" s="33"/>
      <c r="R9" s="33"/>
      <c r="S9" s="33"/>
      <c r="T9" s="33"/>
      <c r="U9" s="33"/>
      <c r="V9" s="33"/>
      <c r="X9" s="45">
        <v>5</v>
      </c>
      <c r="Y9" s="33"/>
      <c r="Z9" s="33"/>
      <c r="AA9" s="33"/>
      <c r="AB9" s="33"/>
      <c r="AC9" s="33"/>
      <c r="AD9" s="33"/>
      <c r="AE9" s="33"/>
      <c r="AF9" s="33"/>
      <c r="AG9" s="33"/>
      <c r="AH9" s="33"/>
      <c r="AI9" s="33"/>
      <c r="AJ9" s="33"/>
      <c r="AK9" s="33"/>
      <c r="AL9" s="33"/>
      <c r="AM9" s="33"/>
      <c r="AN9" s="33"/>
      <c r="AO9" s="33"/>
      <c r="AP9" s="33"/>
      <c r="AQ9" s="33"/>
      <c r="AR9" s="33"/>
      <c r="AS9" s="60"/>
      <c r="AT9" s="45">
        <v>5</v>
      </c>
      <c r="AU9" s="33"/>
      <c r="AV9" s="33"/>
      <c r="AW9" s="33"/>
      <c r="AX9" s="33"/>
      <c r="AY9" s="33"/>
      <c r="AZ9" s="33"/>
      <c r="BA9" s="33"/>
      <c r="BB9" s="33"/>
      <c r="BC9" s="33"/>
      <c r="BD9" s="33"/>
      <c r="BE9" s="33"/>
      <c r="BF9" s="33"/>
      <c r="BG9" s="33"/>
      <c r="BH9" s="33"/>
      <c r="BI9" s="33"/>
      <c r="BJ9" s="33"/>
      <c r="BK9" s="33"/>
      <c r="BL9" s="33"/>
      <c r="BM9" s="33"/>
      <c r="BN9" s="33"/>
      <c r="BP9" s="45">
        <v>5</v>
      </c>
      <c r="BQ9" s="33"/>
      <c r="BR9" s="33"/>
      <c r="BS9" s="33"/>
      <c r="BT9" s="33"/>
      <c r="BU9" s="33"/>
      <c r="BV9" s="33"/>
      <c r="BW9" s="33"/>
      <c r="BX9" s="33"/>
      <c r="BY9" s="33"/>
      <c r="BZ9" s="33"/>
      <c r="CA9" s="33"/>
      <c r="CB9" s="33"/>
      <c r="CC9" s="33"/>
      <c r="CD9" s="33"/>
      <c r="CE9" s="33"/>
      <c r="CF9" s="33"/>
      <c r="CG9" s="33"/>
      <c r="CH9" s="33"/>
      <c r="CI9" s="33"/>
      <c r="CJ9" s="33"/>
      <c r="CL9" s="45">
        <v>5</v>
      </c>
      <c r="CM9" s="33" t="str">
        <f t="shared" si="18"/>
        <v/>
      </c>
      <c r="CN9" s="33" t="str">
        <f t="shared" si="19"/>
        <v/>
      </c>
      <c r="CO9" s="33" t="str">
        <f t="shared" si="20"/>
        <v/>
      </c>
      <c r="CP9" s="33" t="str">
        <f t="shared" si="21"/>
        <v/>
      </c>
      <c r="CQ9" s="33" t="str">
        <f t="shared" si="22"/>
        <v/>
      </c>
      <c r="CR9" s="33" t="str">
        <f t="shared" si="23"/>
        <v/>
      </c>
      <c r="CS9" s="33" t="str">
        <f t="shared" si="24"/>
        <v/>
      </c>
      <c r="CT9" s="33" t="str">
        <f t="shared" si="25"/>
        <v/>
      </c>
      <c r="CU9" s="33" t="str">
        <f t="shared" si="26"/>
        <v/>
      </c>
      <c r="CV9" s="33" t="str">
        <f t="shared" si="27"/>
        <v/>
      </c>
      <c r="CW9" s="33" t="str">
        <f t="shared" si="28"/>
        <v/>
      </c>
      <c r="CX9" s="33" t="str">
        <f t="shared" si="29"/>
        <v/>
      </c>
      <c r="CY9" s="33" t="str">
        <f t="shared" si="30"/>
        <v/>
      </c>
      <c r="CZ9" s="33" t="str">
        <f t="shared" si="31"/>
        <v/>
      </c>
      <c r="DA9" s="33" t="str">
        <f t="shared" si="32"/>
        <v/>
      </c>
      <c r="DB9" s="33" t="str">
        <f t="shared" si="33"/>
        <v/>
      </c>
      <c r="DC9" s="33" t="str">
        <f t="shared" si="34"/>
        <v/>
      </c>
      <c r="DD9" s="33" t="str">
        <f t="shared" si="35"/>
        <v/>
      </c>
      <c r="DE9" s="33" t="str">
        <f t="shared" si="36"/>
        <v/>
      </c>
      <c r="DF9" s="33" t="str">
        <f t="shared" si="37"/>
        <v/>
      </c>
      <c r="DH9" s="45">
        <v>5</v>
      </c>
      <c r="DI9" s="33"/>
      <c r="DJ9" s="33"/>
      <c r="DK9" s="33"/>
      <c r="DL9" s="33"/>
      <c r="DM9" s="33"/>
      <c r="DN9" s="33"/>
      <c r="DO9" s="33"/>
      <c r="DP9" s="33"/>
      <c r="DQ9" s="33"/>
      <c r="DR9" s="33"/>
      <c r="DS9" s="33"/>
      <c r="DT9" s="33"/>
      <c r="DU9" s="33"/>
      <c r="DV9" s="33"/>
      <c r="DW9" s="33"/>
      <c r="DX9" s="33"/>
      <c r="DY9" s="33"/>
      <c r="DZ9" s="33"/>
      <c r="EA9" s="33"/>
      <c r="EB9" s="33"/>
      <c r="ED9" s="45">
        <v>5</v>
      </c>
      <c r="EE9" s="33">
        <f t="shared" si="38"/>
        <v>0</v>
      </c>
      <c r="EF9" s="33">
        <f t="shared" si="39"/>
        <v>0</v>
      </c>
      <c r="EG9" s="33">
        <f t="shared" si="40"/>
        <v>0</v>
      </c>
      <c r="EH9" s="33">
        <f t="shared" si="41"/>
        <v>0</v>
      </c>
      <c r="EI9" s="33">
        <f t="shared" si="42"/>
        <v>0</v>
      </c>
      <c r="EJ9" s="33">
        <f t="shared" si="43"/>
        <v>0</v>
      </c>
      <c r="EK9" s="33">
        <f t="shared" si="44"/>
        <v>0</v>
      </c>
      <c r="EL9" s="33">
        <f t="shared" si="45"/>
        <v>0</v>
      </c>
      <c r="EM9" s="33">
        <f t="shared" si="46"/>
        <v>0</v>
      </c>
      <c r="EN9" s="33">
        <f t="shared" si="47"/>
        <v>0</v>
      </c>
      <c r="EO9" s="33">
        <f t="shared" si="48"/>
        <v>0</v>
      </c>
      <c r="EP9" s="33">
        <f t="shared" si="49"/>
        <v>0</v>
      </c>
      <c r="EQ9" s="33">
        <f t="shared" si="50"/>
        <v>0</v>
      </c>
      <c r="ER9" s="33">
        <f t="shared" si="51"/>
        <v>0</v>
      </c>
      <c r="ES9" s="33">
        <f t="shared" si="52"/>
        <v>0</v>
      </c>
      <c r="ET9" s="33">
        <f t="shared" si="53"/>
        <v>0</v>
      </c>
      <c r="EU9" s="33">
        <f t="shared" si="54"/>
        <v>0</v>
      </c>
      <c r="EV9" s="33">
        <f t="shared" si="55"/>
        <v>0</v>
      </c>
      <c r="EW9" s="33">
        <f t="shared" si="56"/>
        <v>0</v>
      </c>
      <c r="EX9" s="33">
        <f t="shared" si="57"/>
        <v>0</v>
      </c>
      <c r="EZ9" s="45">
        <v>5</v>
      </c>
      <c r="FA9" s="38"/>
      <c r="FB9" s="39"/>
      <c r="FC9" s="37"/>
      <c r="FD9" s="37"/>
      <c r="FE9" s="37"/>
      <c r="FF9" s="37"/>
      <c r="FG9" s="37"/>
      <c r="FH9" s="37"/>
      <c r="FI9" s="37"/>
      <c r="FJ9" s="37"/>
      <c r="FK9" s="43"/>
      <c r="FL9" s="37"/>
      <c r="FM9" s="37"/>
      <c r="FN9" s="37"/>
      <c r="FO9" s="37"/>
      <c r="FP9" s="37"/>
      <c r="FQ9" s="37"/>
      <c r="FR9" s="37"/>
      <c r="FS9" s="37"/>
      <c r="FT9" s="37"/>
      <c r="FV9" s="49">
        <v>5</v>
      </c>
      <c r="FW9" s="46">
        <f t="shared" si="58"/>
        <v>0</v>
      </c>
      <c r="FX9" s="46">
        <f t="shared" si="59"/>
        <v>0</v>
      </c>
      <c r="FY9" s="46">
        <f t="shared" si="60"/>
        <v>0</v>
      </c>
      <c r="FZ9" s="46">
        <f t="shared" si="61"/>
        <v>0</v>
      </c>
      <c r="GA9" s="46">
        <f t="shared" si="62"/>
        <v>0</v>
      </c>
      <c r="GB9" s="46">
        <f t="shared" si="63"/>
        <v>0</v>
      </c>
      <c r="GC9" s="46">
        <f t="shared" si="64"/>
        <v>0</v>
      </c>
      <c r="GD9" s="46">
        <f t="shared" si="65"/>
        <v>0</v>
      </c>
      <c r="GE9" s="46">
        <f t="shared" si="66"/>
        <v>0</v>
      </c>
      <c r="GF9" s="46">
        <f t="shared" si="67"/>
        <v>0</v>
      </c>
      <c r="GG9" s="46">
        <f t="shared" si="68"/>
        <v>0</v>
      </c>
      <c r="GH9" s="46">
        <f t="shared" si="69"/>
        <v>0</v>
      </c>
      <c r="GI9" s="46">
        <f t="shared" si="70"/>
        <v>0</v>
      </c>
      <c r="GJ9" s="46">
        <f t="shared" si="71"/>
        <v>0</v>
      </c>
      <c r="GK9" s="46">
        <f t="shared" si="72"/>
        <v>0</v>
      </c>
      <c r="GL9" s="46">
        <f t="shared" si="73"/>
        <v>0</v>
      </c>
      <c r="GM9" s="46">
        <f t="shared" si="74"/>
        <v>0</v>
      </c>
      <c r="GN9" s="46">
        <f t="shared" si="75"/>
        <v>0</v>
      </c>
      <c r="GO9" s="46">
        <f t="shared" si="76"/>
        <v>0</v>
      </c>
      <c r="GP9" s="46">
        <f t="shared" si="77"/>
        <v>0</v>
      </c>
      <c r="GQ9" s="129">
        <f t="array" ref="GQ9">+MIN(IF(FW9:GP9&lt;&gt;0,FW9:GP9))</f>
        <v>0</v>
      </c>
      <c r="GR9" s="121">
        <v>7118237.2799999993</v>
      </c>
      <c r="GS9" s="132" t="str">
        <f t="shared" si="78"/>
        <v>Cumple</v>
      </c>
      <c r="GT9" s="117"/>
      <c r="GU9" s="45">
        <v>5</v>
      </c>
      <c r="GV9" s="53">
        <f t="shared" si="79"/>
        <v>0</v>
      </c>
      <c r="GW9" s="53">
        <f t="shared" si="80"/>
        <v>0</v>
      </c>
      <c r="GX9" s="53">
        <f t="shared" si="81"/>
        <v>0</v>
      </c>
      <c r="GY9" s="53">
        <f t="shared" si="82"/>
        <v>0</v>
      </c>
      <c r="GZ9" s="53">
        <f t="shared" si="83"/>
        <v>0</v>
      </c>
      <c r="HA9" s="53">
        <f t="shared" si="84"/>
        <v>0</v>
      </c>
      <c r="HB9" s="53">
        <f t="shared" si="85"/>
        <v>0</v>
      </c>
      <c r="HC9" s="53">
        <f t="shared" si="86"/>
        <v>0</v>
      </c>
      <c r="HD9" s="53">
        <f t="shared" si="87"/>
        <v>0</v>
      </c>
      <c r="HE9" s="53">
        <f t="shared" si="88"/>
        <v>0</v>
      </c>
      <c r="HF9" s="53">
        <f t="shared" si="89"/>
        <v>0</v>
      </c>
      <c r="HG9" s="53">
        <f t="shared" si="90"/>
        <v>0</v>
      </c>
      <c r="HH9" s="53">
        <f t="shared" si="91"/>
        <v>0</v>
      </c>
      <c r="HI9" s="53">
        <f t="shared" si="92"/>
        <v>0</v>
      </c>
      <c r="HJ9" s="53">
        <f t="shared" si="93"/>
        <v>0</v>
      </c>
      <c r="HK9" s="53">
        <f t="shared" si="94"/>
        <v>0</v>
      </c>
      <c r="HL9" s="53">
        <f t="shared" si="95"/>
        <v>0</v>
      </c>
      <c r="HM9" s="53">
        <f t="shared" si="96"/>
        <v>0</v>
      </c>
      <c r="HN9" s="53">
        <f t="shared" si="97"/>
        <v>0</v>
      </c>
      <c r="HO9" s="54">
        <f t="shared" si="98"/>
        <v>0</v>
      </c>
      <c r="HQ9" s="45">
        <v>5</v>
      </c>
      <c r="HR9" s="56">
        <f t="shared" si="16"/>
        <v>0</v>
      </c>
      <c r="HS9" s="61" t="str">
        <f>+IF(MAXA(HU9:IN9)=0,"NO ADJUDICADO",HLOOKUP(MAXA(HU9:IN9),HU9:$IN$93,(90-HQ9),FALSE))</f>
        <v>NO ADJUDICADO</v>
      </c>
      <c r="HT9" s="119">
        <f t="shared" si="99"/>
        <v>0</v>
      </c>
      <c r="HU9" s="54">
        <f t="shared" si="100"/>
        <v>0</v>
      </c>
      <c r="HV9" s="54">
        <f t="shared" si="101"/>
        <v>0</v>
      </c>
      <c r="HW9" s="54">
        <f t="shared" si="102"/>
        <v>0</v>
      </c>
      <c r="HX9" s="54">
        <f t="shared" si="103"/>
        <v>0</v>
      </c>
      <c r="HY9" s="54">
        <f t="shared" si="104"/>
        <v>0</v>
      </c>
      <c r="HZ9" s="54">
        <f t="shared" si="105"/>
        <v>0</v>
      </c>
      <c r="IA9" s="54">
        <f t="shared" si="106"/>
        <v>0</v>
      </c>
      <c r="IB9" s="54">
        <f t="shared" si="107"/>
        <v>0</v>
      </c>
      <c r="IC9" s="54">
        <f t="shared" si="108"/>
        <v>0</v>
      </c>
      <c r="ID9" s="54">
        <f t="shared" si="109"/>
        <v>0</v>
      </c>
      <c r="IE9" s="54">
        <f t="shared" si="110"/>
        <v>0</v>
      </c>
      <c r="IF9" s="54">
        <f t="shared" si="111"/>
        <v>0</v>
      </c>
      <c r="IG9" s="54">
        <f t="shared" si="112"/>
        <v>0</v>
      </c>
      <c r="IH9" s="54">
        <f t="shared" si="113"/>
        <v>0</v>
      </c>
      <c r="II9" s="54">
        <f t="shared" si="114"/>
        <v>0</v>
      </c>
      <c r="IJ9" s="54">
        <f t="shared" si="115"/>
        <v>0</v>
      </c>
      <c r="IK9" s="54">
        <f t="shared" si="116"/>
        <v>0</v>
      </c>
      <c r="IL9" s="54">
        <f t="shared" si="117"/>
        <v>0</v>
      </c>
      <c r="IM9" s="54">
        <f t="shared" si="118"/>
        <v>0</v>
      </c>
      <c r="IN9" s="54">
        <f t="shared" si="119"/>
        <v>0</v>
      </c>
    </row>
    <row r="10" spans="2:248" x14ac:dyDescent="0.35">
      <c r="B10" s="45">
        <v>6</v>
      </c>
      <c r="C10" s="33"/>
      <c r="D10" s="33"/>
      <c r="E10" s="33"/>
      <c r="F10" s="33"/>
      <c r="G10" s="33"/>
      <c r="H10" s="33"/>
      <c r="I10" s="33"/>
      <c r="J10" s="33"/>
      <c r="K10" s="33"/>
      <c r="L10" s="33"/>
      <c r="M10" s="33"/>
      <c r="N10" s="33"/>
      <c r="O10" s="33"/>
      <c r="P10" s="33"/>
      <c r="Q10" s="33"/>
      <c r="R10" s="33"/>
      <c r="S10" s="33"/>
      <c r="T10" s="33"/>
      <c r="U10" s="33"/>
      <c r="V10" s="33"/>
      <c r="X10" s="45">
        <v>6</v>
      </c>
      <c r="Y10" s="33"/>
      <c r="Z10" s="33"/>
      <c r="AA10" s="33"/>
      <c r="AB10" s="33"/>
      <c r="AC10" s="33"/>
      <c r="AD10" s="33"/>
      <c r="AE10" s="33"/>
      <c r="AF10" s="33"/>
      <c r="AG10" s="33"/>
      <c r="AH10" s="33"/>
      <c r="AI10" s="33"/>
      <c r="AJ10" s="33"/>
      <c r="AK10" s="33"/>
      <c r="AL10" s="33"/>
      <c r="AM10" s="33"/>
      <c r="AN10" s="33"/>
      <c r="AO10" s="33"/>
      <c r="AP10" s="33"/>
      <c r="AQ10" s="33"/>
      <c r="AR10" s="33"/>
      <c r="AS10" s="60"/>
      <c r="AT10" s="45">
        <v>6</v>
      </c>
      <c r="AU10" s="33"/>
      <c r="AV10" s="33"/>
      <c r="AW10" s="33"/>
      <c r="AX10" s="33"/>
      <c r="AY10" s="33"/>
      <c r="AZ10" s="33"/>
      <c r="BA10" s="33"/>
      <c r="BB10" s="33"/>
      <c r="BC10" s="33"/>
      <c r="BD10" s="33"/>
      <c r="BE10" s="33"/>
      <c r="BF10" s="33"/>
      <c r="BG10" s="33"/>
      <c r="BH10" s="33"/>
      <c r="BI10" s="33"/>
      <c r="BJ10" s="33"/>
      <c r="BK10" s="33"/>
      <c r="BL10" s="33"/>
      <c r="BM10" s="33"/>
      <c r="BN10" s="33"/>
      <c r="BP10" s="45">
        <v>6</v>
      </c>
      <c r="BQ10" s="33"/>
      <c r="BR10" s="33"/>
      <c r="BS10" s="33"/>
      <c r="BT10" s="33"/>
      <c r="BU10" s="33"/>
      <c r="BV10" s="33"/>
      <c r="BW10" s="33"/>
      <c r="BX10" s="33"/>
      <c r="BY10" s="33"/>
      <c r="BZ10" s="33"/>
      <c r="CA10" s="33"/>
      <c r="CB10" s="33"/>
      <c r="CC10" s="33"/>
      <c r="CD10" s="33"/>
      <c r="CE10" s="33"/>
      <c r="CF10" s="33"/>
      <c r="CG10" s="33"/>
      <c r="CH10" s="33"/>
      <c r="CI10" s="33"/>
      <c r="CJ10" s="33"/>
      <c r="CL10" s="45">
        <v>6</v>
      </c>
      <c r="CM10" s="33" t="str">
        <f t="shared" si="18"/>
        <v/>
      </c>
      <c r="CN10" s="33" t="str">
        <f t="shared" si="19"/>
        <v/>
      </c>
      <c r="CO10" s="33" t="str">
        <f t="shared" si="20"/>
        <v/>
      </c>
      <c r="CP10" s="33" t="str">
        <f t="shared" si="21"/>
        <v/>
      </c>
      <c r="CQ10" s="33" t="str">
        <f t="shared" si="22"/>
        <v/>
      </c>
      <c r="CR10" s="33" t="str">
        <f t="shared" si="23"/>
        <v/>
      </c>
      <c r="CS10" s="33" t="str">
        <f t="shared" si="24"/>
        <v/>
      </c>
      <c r="CT10" s="33" t="str">
        <f t="shared" si="25"/>
        <v/>
      </c>
      <c r="CU10" s="33" t="str">
        <f t="shared" si="26"/>
        <v/>
      </c>
      <c r="CV10" s="33" t="str">
        <f t="shared" si="27"/>
        <v/>
      </c>
      <c r="CW10" s="33" t="str">
        <f t="shared" si="28"/>
        <v/>
      </c>
      <c r="CX10" s="33" t="str">
        <f t="shared" si="29"/>
        <v/>
      </c>
      <c r="CY10" s="33" t="str">
        <f t="shared" si="30"/>
        <v/>
      </c>
      <c r="CZ10" s="33" t="str">
        <f t="shared" si="31"/>
        <v/>
      </c>
      <c r="DA10" s="33" t="str">
        <f t="shared" si="32"/>
        <v/>
      </c>
      <c r="DB10" s="33" t="str">
        <f t="shared" si="33"/>
        <v/>
      </c>
      <c r="DC10" s="33" t="str">
        <f t="shared" si="34"/>
        <v/>
      </c>
      <c r="DD10" s="33" t="str">
        <f t="shared" si="35"/>
        <v/>
      </c>
      <c r="DE10" s="33" t="str">
        <f t="shared" si="36"/>
        <v/>
      </c>
      <c r="DF10" s="33" t="str">
        <f t="shared" si="37"/>
        <v/>
      </c>
      <c r="DH10" s="45">
        <v>6</v>
      </c>
      <c r="DI10" s="33"/>
      <c r="DJ10" s="33"/>
      <c r="DK10" s="33"/>
      <c r="DL10" s="33"/>
      <c r="DM10" s="33"/>
      <c r="DN10" s="33"/>
      <c r="DO10" s="33"/>
      <c r="DP10" s="33"/>
      <c r="DQ10" s="33"/>
      <c r="DR10" s="33"/>
      <c r="DS10" s="33"/>
      <c r="DT10" s="33"/>
      <c r="DU10" s="33"/>
      <c r="DV10" s="33"/>
      <c r="DW10" s="33"/>
      <c r="DX10" s="33"/>
      <c r="DY10" s="33"/>
      <c r="DZ10" s="33"/>
      <c r="EA10" s="33"/>
      <c r="EB10" s="33"/>
      <c r="ED10" s="45">
        <v>6</v>
      </c>
      <c r="EE10" s="33">
        <f t="shared" si="38"/>
        <v>0</v>
      </c>
      <c r="EF10" s="33">
        <f t="shared" si="39"/>
        <v>0</v>
      </c>
      <c r="EG10" s="33">
        <f t="shared" si="40"/>
        <v>0</v>
      </c>
      <c r="EH10" s="33">
        <f t="shared" si="41"/>
        <v>0</v>
      </c>
      <c r="EI10" s="33">
        <f t="shared" si="42"/>
        <v>0</v>
      </c>
      <c r="EJ10" s="33">
        <f t="shared" si="43"/>
        <v>0</v>
      </c>
      <c r="EK10" s="33">
        <f t="shared" si="44"/>
        <v>0</v>
      </c>
      <c r="EL10" s="33">
        <f t="shared" si="45"/>
        <v>0</v>
      </c>
      <c r="EM10" s="33">
        <f t="shared" si="46"/>
        <v>0</v>
      </c>
      <c r="EN10" s="33">
        <f t="shared" si="47"/>
        <v>0</v>
      </c>
      <c r="EO10" s="33">
        <f t="shared" si="48"/>
        <v>0</v>
      </c>
      <c r="EP10" s="33">
        <f t="shared" si="49"/>
        <v>0</v>
      </c>
      <c r="EQ10" s="33">
        <f t="shared" si="50"/>
        <v>0</v>
      </c>
      <c r="ER10" s="33">
        <f t="shared" si="51"/>
        <v>0</v>
      </c>
      <c r="ES10" s="33">
        <f t="shared" si="52"/>
        <v>0</v>
      </c>
      <c r="ET10" s="33">
        <f t="shared" si="53"/>
        <v>0</v>
      </c>
      <c r="EU10" s="33">
        <f t="shared" si="54"/>
        <v>0</v>
      </c>
      <c r="EV10" s="33">
        <f t="shared" si="55"/>
        <v>0</v>
      </c>
      <c r="EW10" s="33">
        <f t="shared" si="56"/>
        <v>0</v>
      </c>
      <c r="EX10" s="33">
        <f t="shared" si="57"/>
        <v>0</v>
      </c>
      <c r="EZ10" s="45">
        <v>6</v>
      </c>
      <c r="FA10" s="38"/>
      <c r="FB10" s="39"/>
      <c r="FC10" s="37"/>
      <c r="FD10" s="37"/>
      <c r="FE10" s="37"/>
      <c r="FF10" s="37"/>
      <c r="FG10" s="37"/>
      <c r="FH10" s="37"/>
      <c r="FI10" s="37"/>
      <c r="FJ10" s="37"/>
      <c r="FK10" s="43"/>
      <c r="FL10" s="37"/>
      <c r="FM10" s="37"/>
      <c r="FN10" s="37"/>
      <c r="FO10" s="37"/>
      <c r="FP10" s="37"/>
      <c r="FQ10" s="37"/>
      <c r="FR10" s="37"/>
      <c r="FS10" s="37"/>
      <c r="FT10" s="37"/>
      <c r="FV10" s="49">
        <v>6</v>
      </c>
      <c r="FW10" s="46">
        <f t="shared" si="58"/>
        <v>0</v>
      </c>
      <c r="FX10" s="46">
        <f t="shared" si="59"/>
        <v>0</v>
      </c>
      <c r="FY10" s="46">
        <f t="shared" si="60"/>
        <v>0</v>
      </c>
      <c r="FZ10" s="46">
        <f t="shared" si="61"/>
        <v>0</v>
      </c>
      <c r="GA10" s="46">
        <f t="shared" si="62"/>
        <v>0</v>
      </c>
      <c r="GB10" s="46">
        <f t="shared" si="63"/>
        <v>0</v>
      </c>
      <c r="GC10" s="46">
        <f t="shared" si="64"/>
        <v>0</v>
      </c>
      <c r="GD10" s="46">
        <f t="shared" si="65"/>
        <v>0</v>
      </c>
      <c r="GE10" s="46">
        <f t="shared" si="66"/>
        <v>0</v>
      </c>
      <c r="GF10" s="46">
        <f t="shared" si="67"/>
        <v>0</v>
      </c>
      <c r="GG10" s="46">
        <f t="shared" si="68"/>
        <v>0</v>
      </c>
      <c r="GH10" s="46">
        <f t="shared" si="69"/>
        <v>0</v>
      </c>
      <c r="GI10" s="46">
        <f t="shared" si="70"/>
        <v>0</v>
      </c>
      <c r="GJ10" s="46">
        <f t="shared" si="71"/>
        <v>0</v>
      </c>
      <c r="GK10" s="46">
        <f t="shared" si="72"/>
        <v>0</v>
      </c>
      <c r="GL10" s="46">
        <f t="shared" si="73"/>
        <v>0</v>
      </c>
      <c r="GM10" s="46">
        <f t="shared" si="74"/>
        <v>0</v>
      </c>
      <c r="GN10" s="46">
        <f t="shared" si="75"/>
        <v>0</v>
      </c>
      <c r="GO10" s="46">
        <f t="shared" si="76"/>
        <v>0</v>
      </c>
      <c r="GP10" s="46">
        <f t="shared" si="77"/>
        <v>0</v>
      </c>
      <c r="GQ10" s="129">
        <f t="array" ref="GQ10">+MIN(IF(FW10:GP10&lt;&gt;0,FW10:GP10))</f>
        <v>0</v>
      </c>
      <c r="GR10" s="121">
        <v>12576872</v>
      </c>
      <c r="GS10" s="132" t="str">
        <f t="shared" si="78"/>
        <v>Cumple</v>
      </c>
      <c r="GT10" s="117"/>
      <c r="GU10" s="45">
        <v>6</v>
      </c>
      <c r="GV10" s="53">
        <f t="shared" si="79"/>
        <v>0</v>
      </c>
      <c r="GW10" s="53">
        <f t="shared" si="80"/>
        <v>0</v>
      </c>
      <c r="GX10" s="53">
        <f t="shared" si="81"/>
        <v>0</v>
      </c>
      <c r="GY10" s="53">
        <f t="shared" si="82"/>
        <v>0</v>
      </c>
      <c r="GZ10" s="53">
        <f t="shared" si="83"/>
        <v>0</v>
      </c>
      <c r="HA10" s="53">
        <f t="shared" si="84"/>
        <v>0</v>
      </c>
      <c r="HB10" s="53">
        <f t="shared" si="85"/>
        <v>0</v>
      </c>
      <c r="HC10" s="53">
        <f t="shared" si="86"/>
        <v>0</v>
      </c>
      <c r="HD10" s="53">
        <f t="shared" si="87"/>
        <v>0</v>
      </c>
      <c r="HE10" s="53">
        <f t="shared" si="88"/>
        <v>0</v>
      </c>
      <c r="HF10" s="53">
        <f t="shared" si="89"/>
        <v>0</v>
      </c>
      <c r="HG10" s="53">
        <f t="shared" si="90"/>
        <v>0</v>
      </c>
      <c r="HH10" s="53">
        <f t="shared" si="91"/>
        <v>0</v>
      </c>
      <c r="HI10" s="53">
        <f t="shared" si="92"/>
        <v>0</v>
      </c>
      <c r="HJ10" s="53">
        <f t="shared" si="93"/>
        <v>0</v>
      </c>
      <c r="HK10" s="53">
        <f t="shared" si="94"/>
        <v>0</v>
      </c>
      <c r="HL10" s="53">
        <f t="shared" si="95"/>
        <v>0</v>
      </c>
      <c r="HM10" s="53">
        <f t="shared" si="96"/>
        <v>0</v>
      </c>
      <c r="HN10" s="53">
        <f t="shared" si="97"/>
        <v>0</v>
      </c>
      <c r="HO10" s="54">
        <f t="shared" si="98"/>
        <v>0</v>
      </c>
      <c r="HQ10" s="45">
        <v>6</v>
      </c>
      <c r="HR10" s="56">
        <f t="shared" si="16"/>
        <v>0</v>
      </c>
      <c r="HS10" s="61" t="str">
        <f>+IF(MAXA(HU10:IN10)=0,"NO ADJUDICADO",HLOOKUP(MAXA(HU10:IN10),HU10:$IN$93,(90-HQ10),FALSE))</f>
        <v>NO ADJUDICADO</v>
      </c>
      <c r="HT10" s="119">
        <f t="shared" si="99"/>
        <v>0</v>
      </c>
      <c r="HU10" s="54">
        <f t="shared" si="100"/>
        <v>0</v>
      </c>
      <c r="HV10" s="54">
        <f t="shared" si="101"/>
        <v>0</v>
      </c>
      <c r="HW10" s="54">
        <f t="shared" si="102"/>
        <v>0</v>
      </c>
      <c r="HX10" s="54">
        <f t="shared" si="103"/>
        <v>0</v>
      </c>
      <c r="HY10" s="54">
        <f t="shared" si="104"/>
        <v>0</v>
      </c>
      <c r="HZ10" s="54">
        <f t="shared" si="105"/>
        <v>0</v>
      </c>
      <c r="IA10" s="54">
        <f t="shared" si="106"/>
        <v>0</v>
      </c>
      <c r="IB10" s="54">
        <f t="shared" si="107"/>
        <v>0</v>
      </c>
      <c r="IC10" s="54">
        <f t="shared" si="108"/>
        <v>0</v>
      </c>
      <c r="ID10" s="54">
        <f t="shared" si="109"/>
        <v>0</v>
      </c>
      <c r="IE10" s="54">
        <f t="shared" si="110"/>
        <v>0</v>
      </c>
      <c r="IF10" s="54">
        <f t="shared" si="111"/>
        <v>0</v>
      </c>
      <c r="IG10" s="54">
        <f t="shared" si="112"/>
        <v>0</v>
      </c>
      <c r="IH10" s="54">
        <f t="shared" si="113"/>
        <v>0</v>
      </c>
      <c r="II10" s="54">
        <f t="shared" si="114"/>
        <v>0</v>
      </c>
      <c r="IJ10" s="54">
        <f t="shared" si="115"/>
        <v>0</v>
      </c>
      <c r="IK10" s="54">
        <f t="shared" si="116"/>
        <v>0</v>
      </c>
      <c r="IL10" s="54">
        <f t="shared" si="117"/>
        <v>0</v>
      </c>
      <c r="IM10" s="54">
        <f t="shared" si="118"/>
        <v>0</v>
      </c>
      <c r="IN10" s="54">
        <f t="shared" si="119"/>
        <v>0</v>
      </c>
    </row>
    <row r="11" spans="2:248" x14ac:dyDescent="0.35">
      <c r="B11" s="45">
        <v>7</v>
      </c>
      <c r="C11" s="33"/>
      <c r="D11" s="33"/>
      <c r="E11" s="33"/>
      <c r="F11" s="33"/>
      <c r="G11" s="33"/>
      <c r="H11" s="33"/>
      <c r="I11" s="33"/>
      <c r="J11" s="33"/>
      <c r="K11" s="33" t="s">
        <v>79</v>
      </c>
      <c r="L11" s="33"/>
      <c r="M11" s="33"/>
      <c r="N11" s="33"/>
      <c r="O11" s="33"/>
      <c r="P11" s="33"/>
      <c r="Q11" s="33"/>
      <c r="R11" s="33"/>
      <c r="S11" s="33"/>
      <c r="T11" s="33"/>
      <c r="U11" s="33"/>
      <c r="V11" s="33"/>
      <c r="X11" s="45">
        <v>7</v>
      </c>
      <c r="Y11" s="33"/>
      <c r="Z11" s="33"/>
      <c r="AA11" s="33"/>
      <c r="AB11" s="33"/>
      <c r="AC11" s="33"/>
      <c r="AD11" s="33"/>
      <c r="AE11" s="33"/>
      <c r="AF11" s="33"/>
      <c r="AG11" s="33" t="s">
        <v>79</v>
      </c>
      <c r="AH11" s="33"/>
      <c r="AI11" s="33"/>
      <c r="AJ11" s="33"/>
      <c r="AK11" s="33"/>
      <c r="AL11" s="33"/>
      <c r="AM11" s="33"/>
      <c r="AN11" s="33"/>
      <c r="AO11" s="33"/>
      <c r="AP11" s="33"/>
      <c r="AQ11" s="33"/>
      <c r="AR11" s="33"/>
      <c r="AS11" s="60"/>
      <c r="AT11" s="45">
        <v>7</v>
      </c>
      <c r="AU11" s="33"/>
      <c r="AV11" s="33"/>
      <c r="AW11" s="33"/>
      <c r="AX11" s="33"/>
      <c r="AY11" s="33"/>
      <c r="AZ11" s="33"/>
      <c r="BA11" s="33"/>
      <c r="BB11" s="33"/>
      <c r="BC11" s="33" t="s">
        <v>79</v>
      </c>
      <c r="BD11" s="33"/>
      <c r="BE11" s="33"/>
      <c r="BF11" s="33"/>
      <c r="BG11" s="33"/>
      <c r="BH11" s="33"/>
      <c r="BI11" s="33"/>
      <c r="BJ11" s="33"/>
      <c r="BK11" s="33"/>
      <c r="BL11" s="33"/>
      <c r="BM11" s="33"/>
      <c r="BN11" s="33"/>
      <c r="BP11" s="45">
        <v>7</v>
      </c>
      <c r="BQ11" s="33"/>
      <c r="BR11" s="33"/>
      <c r="BS11" s="33"/>
      <c r="BT11" s="33"/>
      <c r="BU11" s="33"/>
      <c r="BV11" s="33"/>
      <c r="BW11" s="33"/>
      <c r="BX11" s="33"/>
      <c r="BY11" s="33" t="s">
        <v>507</v>
      </c>
      <c r="BZ11" s="33"/>
      <c r="CA11" s="33"/>
      <c r="CB11" s="33"/>
      <c r="CC11" s="33"/>
      <c r="CD11" s="33"/>
      <c r="CE11" s="33"/>
      <c r="CF11" s="33"/>
      <c r="CG11" s="33"/>
      <c r="CH11" s="33"/>
      <c r="CI11" s="33"/>
      <c r="CJ11" s="33"/>
      <c r="CL11" s="45">
        <v>7</v>
      </c>
      <c r="CM11" s="33" t="str">
        <f t="shared" si="18"/>
        <v/>
      </c>
      <c r="CN11" s="33" t="str">
        <f t="shared" si="19"/>
        <v/>
      </c>
      <c r="CO11" s="33" t="str">
        <f t="shared" si="20"/>
        <v/>
      </c>
      <c r="CP11" s="33" t="str">
        <f t="shared" si="21"/>
        <v/>
      </c>
      <c r="CQ11" s="33" t="str">
        <f t="shared" si="22"/>
        <v/>
      </c>
      <c r="CR11" s="33" t="str">
        <f t="shared" si="23"/>
        <v/>
      </c>
      <c r="CS11" s="33" t="str">
        <f t="shared" si="24"/>
        <v/>
      </c>
      <c r="CT11" s="33" t="str">
        <f t="shared" si="25"/>
        <v/>
      </c>
      <c r="CU11" s="33" t="str">
        <f t="shared" si="26"/>
        <v>CUMPLE</v>
      </c>
      <c r="CV11" s="33" t="str">
        <f t="shared" si="27"/>
        <v/>
      </c>
      <c r="CW11" s="33" t="str">
        <f t="shared" si="28"/>
        <v/>
      </c>
      <c r="CX11" s="33" t="str">
        <f t="shared" si="29"/>
        <v/>
      </c>
      <c r="CY11" s="33" t="str">
        <f t="shared" si="30"/>
        <v/>
      </c>
      <c r="CZ11" s="33" t="str">
        <f t="shared" si="31"/>
        <v/>
      </c>
      <c r="DA11" s="33" t="str">
        <f t="shared" si="32"/>
        <v/>
      </c>
      <c r="DB11" s="33" t="str">
        <f t="shared" si="33"/>
        <v/>
      </c>
      <c r="DC11" s="33" t="str">
        <f t="shared" si="34"/>
        <v/>
      </c>
      <c r="DD11" s="33" t="str">
        <f t="shared" si="35"/>
        <v/>
      </c>
      <c r="DE11" s="33" t="str">
        <f t="shared" si="36"/>
        <v/>
      </c>
      <c r="DF11" s="33" t="str">
        <f t="shared" si="37"/>
        <v/>
      </c>
      <c r="DH11" s="45">
        <v>7</v>
      </c>
      <c r="DI11" s="33"/>
      <c r="DJ11" s="33"/>
      <c r="DK11" s="33"/>
      <c r="DL11" s="33"/>
      <c r="DM11" s="33"/>
      <c r="DN11" s="33"/>
      <c r="DO11" s="33"/>
      <c r="DP11" s="33"/>
      <c r="DQ11" s="33" t="s">
        <v>97</v>
      </c>
      <c r="DR11" s="33"/>
      <c r="DS11" s="33"/>
      <c r="DT11" s="33"/>
      <c r="DU11" s="33"/>
      <c r="DV11" s="33"/>
      <c r="DW11" s="33"/>
      <c r="DX11" s="33"/>
      <c r="DY11" s="33"/>
      <c r="DZ11" s="33"/>
      <c r="EA11" s="33"/>
      <c r="EB11" s="33"/>
      <c r="ED11" s="45">
        <v>7</v>
      </c>
      <c r="EE11" s="33">
        <f t="shared" si="38"/>
        <v>0</v>
      </c>
      <c r="EF11" s="33">
        <f t="shared" si="39"/>
        <v>0</v>
      </c>
      <c r="EG11" s="33">
        <f t="shared" si="40"/>
        <v>0</v>
      </c>
      <c r="EH11" s="33">
        <f t="shared" si="41"/>
        <v>0</v>
      </c>
      <c r="EI11" s="33">
        <f t="shared" si="42"/>
        <v>0</v>
      </c>
      <c r="EJ11" s="33">
        <f t="shared" si="43"/>
        <v>0</v>
      </c>
      <c r="EK11" s="33">
        <f t="shared" si="44"/>
        <v>0</v>
      </c>
      <c r="EL11" s="33">
        <f t="shared" si="45"/>
        <v>0</v>
      </c>
      <c r="EM11" s="33">
        <f t="shared" si="46"/>
        <v>0</v>
      </c>
      <c r="EN11" s="33">
        <f t="shared" si="47"/>
        <v>0</v>
      </c>
      <c r="EO11" s="33">
        <f t="shared" si="48"/>
        <v>0</v>
      </c>
      <c r="EP11" s="33">
        <f t="shared" si="49"/>
        <v>0</v>
      </c>
      <c r="EQ11" s="33">
        <f t="shared" si="50"/>
        <v>0</v>
      </c>
      <c r="ER11" s="33">
        <f t="shared" si="51"/>
        <v>0</v>
      </c>
      <c r="ES11" s="33">
        <f t="shared" si="52"/>
        <v>0</v>
      </c>
      <c r="ET11" s="33">
        <f t="shared" si="53"/>
        <v>0</v>
      </c>
      <c r="EU11" s="33">
        <f t="shared" si="54"/>
        <v>0</v>
      </c>
      <c r="EV11" s="33">
        <f t="shared" si="55"/>
        <v>0</v>
      </c>
      <c r="EW11" s="33">
        <f t="shared" si="56"/>
        <v>0</v>
      </c>
      <c r="EX11" s="33">
        <f t="shared" si="57"/>
        <v>0</v>
      </c>
      <c r="EZ11" s="45">
        <v>7</v>
      </c>
      <c r="FA11" s="38"/>
      <c r="FB11" s="39"/>
      <c r="FC11" s="37"/>
      <c r="FD11" s="37"/>
      <c r="FE11" s="37"/>
      <c r="FF11" s="37"/>
      <c r="FG11" s="37"/>
      <c r="FH11" s="37"/>
      <c r="FI11" s="37">
        <v>37681112</v>
      </c>
      <c r="FJ11" s="37"/>
      <c r="FK11" s="43"/>
      <c r="FL11" s="37"/>
      <c r="FM11" s="37"/>
      <c r="FN11" s="37"/>
      <c r="FO11" s="37"/>
      <c r="FP11" s="37"/>
      <c r="FQ11" s="37"/>
      <c r="FR11" s="37"/>
      <c r="FS11" s="37"/>
      <c r="FT11" s="37"/>
      <c r="FV11" s="49">
        <v>7</v>
      </c>
      <c r="FW11" s="46">
        <f t="shared" si="58"/>
        <v>0</v>
      </c>
      <c r="FX11" s="46">
        <f t="shared" si="59"/>
        <v>0</v>
      </c>
      <c r="FY11" s="46">
        <f t="shared" si="60"/>
        <v>0</v>
      </c>
      <c r="FZ11" s="46">
        <f t="shared" si="61"/>
        <v>0</v>
      </c>
      <c r="GA11" s="46">
        <f t="shared" si="62"/>
        <v>0</v>
      </c>
      <c r="GB11" s="46">
        <f t="shared" si="63"/>
        <v>0</v>
      </c>
      <c r="GC11" s="46">
        <f t="shared" si="64"/>
        <v>0</v>
      </c>
      <c r="GD11" s="46">
        <f t="shared" si="65"/>
        <v>0</v>
      </c>
      <c r="GE11" s="46">
        <f t="shared" si="66"/>
        <v>37681112</v>
      </c>
      <c r="GF11" s="46">
        <f t="shared" si="67"/>
        <v>0</v>
      </c>
      <c r="GG11" s="46">
        <f t="shared" si="68"/>
        <v>0</v>
      </c>
      <c r="GH11" s="46">
        <f t="shared" si="69"/>
        <v>0</v>
      </c>
      <c r="GI11" s="46">
        <f t="shared" si="70"/>
        <v>0</v>
      </c>
      <c r="GJ11" s="46">
        <f t="shared" si="71"/>
        <v>0</v>
      </c>
      <c r="GK11" s="46">
        <f t="shared" si="72"/>
        <v>0</v>
      </c>
      <c r="GL11" s="46">
        <f t="shared" si="73"/>
        <v>0</v>
      </c>
      <c r="GM11" s="46">
        <f t="shared" si="74"/>
        <v>0</v>
      </c>
      <c r="GN11" s="46">
        <f t="shared" si="75"/>
        <v>0</v>
      </c>
      <c r="GO11" s="46">
        <f t="shared" si="76"/>
        <v>0</v>
      </c>
      <c r="GP11" s="46">
        <f t="shared" si="77"/>
        <v>0</v>
      </c>
      <c r="GQ11" s="129">
        <f t="array" ref="GQ11">+MIN(IF(FW11:GP11&lt;&gt;0,FW11:GP11))</f>
        <v>37681112</v>
      </c>
      <c r="GR11" s="121">
        <v>37681112</v>
      </c>
      <c r="GS11" s="132" t="str">
        <f t="shared" si="78"/>
        <v>Cumple</v>
      </c>
      <c r="GT11" s="117"/>
      <c r="GU11" s="45">
        <v>7</v>
      </c>
      <c r="GV11" s="53">
        <f t="shared" si="79"/>
        <v>0</v>
      </c>
      <c r="GW11" s="53">
        <f t="shared" si="80"/>
        <v>0</v>
      </c>
      <c r="GX11" s="53">
        <f t="shared" si="81"/>
        <v>0</v>
      </c>
      <c r="GY11" s="53">
        <f t="shared" si="82"/>
        <v>0</v>
      </c>
      <c r="GZ11" s="53">
        <f t="shared" si="83"/>
        <v>0</v>
      </c>
      <c r="HA11" s="53">
        <f t="shared" si="84"/>
        <v>0</v>
      </c>
      <c r="HB11" s="53">
        <f t="shared" si="85"/>
        <v>0</v>
      </c>
      <c r="HC11" s="53">
        <f t="shared" si="86"/>
        <v>0</v>
      </c>
      <c r="HD11" s="53">
        <f t="shared" si="87"/>
        <v>40</v>
      </c>
      <c r="HE11" s="53">
        <f t="shared" si="88"/>
        <v>0</v>
      </c>
      <c r="HF11" s="53">
        <f t="shared" si="89"/>
        <v>0</v>
      </c>
      <c r="HG11" s="53">
        <f t="shared" si="90"/>
        <v>0</v>
      </c>
      <c r="HH11" s="53">
        <f t="shared" si="91"/>
        <v>0</v>
      </c>
      <c r="HI11" s="53">
        <f t="shared" si="92"/>
        <v>0</v>
      </c>
      <c r="HJ11" s="53">
        <f t="shared" si="93"/>
        <v>0</v>
      </c>
      <c r="HK11" s="53">
        <f t="shared" si="94"/>
        <v>0</v>
      </c>
      <c r="HL11" s="53">
        <f t="shared" si="95"/>
        <v>0</v>
      </c>
      <c r="HM11" s="53">
        <f t="shared" si="96"/>
        <v>0</v>
      </c>
      <c r="HN11" s="53">
        <f t="shared" si="97"/>
        <v>0</v>
      </c>
      <c r="HO11" s="54">
        <f t="shared" si="98"/>
        <v>0</v>
      </c>
      <c r="HQ11" s="45">
        <v>7</v>
      </c>
      <c r="HR11" s="56">
        <f t="shared" si="16"/>
        <v>40</v>
      </c>
      <c r="HS11" s="61" t="str">
        <f>+IF(MAXA(HU11:IN11)=0,"NO ADJUDICADO",HLOOKUP(MAXA(HU11:IN11),HU11:$IN$93,(90-HQ11),FALSE))</f>
        <v>ELECTROEQUIPOS COLOMBIA SAS</v>
      </c>
      <c r="HT11" s="119">
        <f t="shared" si="99"/>
        <v>37681112</v>
      </c>
      <c r="HU11" s="54">
        <f t="shared" si="100"/>
        <v>0</v>
      </c>
      <c r="HV11" s="54">
        <f t="shared" si="101"/>
        <v>0</v>
      </c>
      <c r="HW11" s="54">
        <f t="shared" si="102"/>
        <v>0</v>
      </c>
      <c r="HX11" s="54">
        <f t="shared" si="103"/>
        <v>0</v>
      </c>
      <c r="HY11" s="54">
        <f t="shared" si="104"/>
        <v>0</v>
      </c>
      <c r="HZ11" s="54">
        <f t="shared" si="105"/>
        <v>0</v>
      </c>
      <c r="IA11" s="54">
        <f t="shared" si="106"/>
        <v>0</v>
      </c>
      <c r="IB11" s="54">
        <f t="shared" si="107"/>
        <v>0</v>
      </c>
      <c r="IC11" s="54">
        <f t="shared" si="108"/>
        <v>40</v>
      </c>
      <c r="ID11" s="54">
        <f t="shared" si="109"/>
        <v>0</v>
      </c>
      <c r="IE11" s="54">
        <f t="shared" si="110"/>
        <v>0</v>
      </c>
      <c r="IF11" s="54">
        <f t="shared" si="111"/>
        <v>0</v>
      </c>
      <c r="IG11" s="54">
        <f t="shared" si="112"/>
        <v>0</v>
      </c>
      <c r="IH11" s="54">
        <f t="shared" si="113"/>
        <v>0</v>
      </c>
      <c r="II11" s="54">
        <f t="shared" si="114"/>
        <v>0</v>
      </c>
      <c r="IJ11" s="54">
        <f t="shared" si="115"/>
        <v>0</v>
      </c>
      <c r="IK11" s="54">
        <f t="shared" si="116"/>
        <v>0</v>
      </c>
      <c r="IL11" s="54">
        <f t="shared" si="117"/>
        <v>0</v>
      </c>
      <c r="IM11" s="54">
        <f t="shared" si="118"/>
        <v>0</v>
      </c>
      <c r="IN11" s="54">
        <f t="shared" si="119"/>
        <v>0</v>
      </c>
    </row>
    <row r="12" spans="2:248" x14ac:dyDescent="0.35">
      <c r="B12" s="45">
        <v>8</v>
      </c>
      <c r="C12" s="33"/>
      <c r="D12" s="33"/>
      <c r="E12" s="33"/>
      <c r="F12" s="33"/>
      <c r="G12" s="33"/>
      <c r="H12" s="33"/>
      <c r="I12" s="33"/>
      <c r="J12" s="33"/>
      <c r="K12" s="33"/>
      <c r="L12" s="33"/>
      <c r="M12" s="33"/>
      <c r="N12" s="33"/>
      <c r="O12" s="33"/>
      <c r="P12" s="33"/>
      <c r="Q12" s="33"/>
      <c r="R12" s="33"/>
      <c r="S12" s="33"/>
      <c r="T12" s="33"/>
      <c r="U12" s="33"/>
      <c r="V12" s="33"/>
      <c r="X12" s="45">
        <v>8</v>
      </c>
      <c r="Y12" s="33"/>
      <c r="Z12" s="33"/>
      <c r="AA12" s="33"/>
      <c r="AB12" s="33"/>
      <c r="AC12" s="33"/>
      <c r="AD12" s="33"/>
      <c r="AE12" s="33"/>
      <c r="AF12" s="33"/>
      <c r="AG12" s="33"/>
      <c r="AH12" s="33"/>
      <c r="AI12" s="33"/>
      <c r="AJ12" s="33"/>
      <c r="AK12" s="33"/>
      <c r="AL12" s="33"/>
      <c r="AM12" s="33"/>
      <c r="AN12" s="33"/>
      <c r="AO12" s="33"/>
      <c r="AP12" s="33"/>
      <c r="AQ12" s="33"/>
      <c r="AR12" s="33"/>
      <c r="AS12" s="60"/>
      <c r="AT12" s="45">
        <v>8</v>
      </c>
      <c r="AU12" s="33"/>
      <c r="AV12" s="33"/>
      <c r="AW12" s="33"/>
      <c r="AX12" s="33"/>
      <c r="AY12" s="33"/>
      <c r="AZ12" s="33"/>
      <c r="BA12" s="33"/>
      <c r="BB12" s="33"/>
      <c r="BC12" s="33"/>
      <c r="BD12" s="33"/>
      <c r="BE12" s="33"/>
      <c r="BF12" s="33"/>
      <c r="BG12" s="33"/>
      <c r="BH12" s="33"/>
      <c r="BI12" s="33"/>
      <c r="BJ12" s="33"/>
      <c r="BK12" s="33"/>
      <c r="BL12" s="33"/>
      <c r="BM12" s="33"/>
      <c r="BN12" s="33"/>
      <c r="BP12" s="45">
        <v>8</v>
      </c>
      <c r="BQ12" s="33"/>
      <c r="BR12" s="33"/>
      <c r="BS12" s="33"/>
      <c r="BT12" s="33"/>
      <c r="BU12" s="33"/>
      <c r="BV12" s="33"/>
      <c r="BW12" s="33"/>
      <c r="BX12" s="33"/>
      <c r="BY12" s="33"/>
      <c r="BZ12" s="33"/>
      <c r="CA12" s="33"/>
      <c r="CB12" s="33"/>
      <c r="CC12" s="33"/>
      <c r="CD12" s="33"/>
      <c r="CE12" s="33"/>
      <c r="CF12" s="33"/>
      <c r="CG12" s="33"/>
      <c r="CH12" s="33"/>
      <c r="CI12" s="33"/>
      <c r="CJ12" s="33"/>
      <c r="CL12" s="45">
        <v>8</v>
      </c>
      <c r="CM12" s="33" t="str">
        <f t="shared" si="18"/>
        <v/>
      </c>
      <c r="CN12" s="33" t="str">
        <f t="shared" si="19"/>
        <v/>
      </c>
      <c r="CO12" s="33" t="str">
        <f t="shared" si="20"/>
        <v/>
      </c>
      <c r="CP12" s="33" t="str">
        <f t="shared" si="21"/>
        <v/>
      </c>
      <c r="CQ12" s="33" t="str">
        <f t="shared" si="22"/>
        <v/>
      </c>
      <c r="CR12" s="33" t="str">
        <f t="shared" si="23"/>
        <v/>
      </c>
      <c r="CS12" s="33" t="str">
        <f t="shared" si="24"/>
        <v/>
      </c>
      <c r="CT12" s="33" t="str">
        <f t="shared" si="25"/>
        <v/>
      </c>
      <c r="CU12" s="33" t="str">
        <f t="shared" si="26"/>
        <v/>
      </c>
      <c r="CV12" s="33" t="str">
        <f t="shared" si="27"/>
        <v/>
      </c>
      <c r="CW12" s="33" t="str">
        <f t="shared" si="28"/>
        <v/>
      </c>
      <c r="CX12" s="33" t="str">
        <f t="shared" si="29"/>
        <v/>
      </c>
      <c r="CY12" s="33" t="str">
        <f t="shared" si="30"/>
        <v/>
      </c>
      <c r="CZ12" s="33" t="str">
        <f t="shared" si="31"/>
        <v/>
      </c>
      <c r="DA12" s="33" t="str">
        <f t="shared" si="32"/>
        <v/>
      </c>
      <c r="DB12" s="33" t="str">
        <f t="shared" si="33"/>
        <v/>
      </c>
      <c r="DC12" s="33" t="str">
        <f t="shared" si="34"/>
        <v/>
      </c>
      <c r="DD12" s="33" t="str">
        <f t="shared" si="35"/>
        <v/>
      </c>
      <c r="DE12" s="33" t="str">
        <f t="shared" si="36"/>
        <v/>
      </c>
      <c r="DF12" s="33" t="str">
        <f t="shared" si="37"/>
        <v/>
      </c>
      <c r="DH12" s="45">
        <v>8</v>
      </c>
      <c r="DI12" s="33"/>
      <c r="DJ12" s="33"/>
      <c r="DK12" s="33"/>
      <c r="DL12" s="33"/>
      <c r="DM12" s="33"/>
      <c r="DN12" s="33"/>
      <c r="DO12" s="33"/>
      <c r="DP12" s="33"/>
      <c r="DQ12" s="33"/>
      <c r="DR12" s="33"/>
      <c r="DS12" s="33"/>
      <c r="DT12" s="33"/>
      <c r="DU12" s="33"/>
      <c r="DV12" s="33"/>
      <c r="DW12" s="33"/>
      <c r="DX12" s="33"/>
      <c r="DY12" s="33"/>
      <c r="DZ12" s="33"/>
      <c r="EA12" s="33"/>
      <c r="EB12" s="33"/>
      <c r="ED12" s="45">
        <v>8</v>
      </c>
      <c r="EE12" s="33">
        <f t="shared" si="38"/>
        <v>0</v>
      </c>
      <c r="EF12" s="33">
        <f t="shared" si="39"/>
        <v>0</v>
      </c>
      <c r="EG12" s="33">
        <f t="shared" si="40"/>
        <v>0</v>
      </c>
      <c r="EH12" s="33">
        <f t="shared" si="41"/>
        <v>0</v>
      </c>
      <c r="EI12" s="33">
        <f t="shared" si="42"/>
        <v>0</v>
      </c>
      <c r="EJ12" s="33">
        <f t="shared" si="43"/>
        <v>0</v>
      </c>
      <c r="EK12" s="33">
        <f t="shared" si="44"/>
        <v>0</v>
      </c>
      <c r="EL12" s="33">
        <f t="shared" si="45"/>
        <v>0</v>
      </c>
      <c r="EM12" s="33">
        <f t="shared" si="46"/>
        <v>0</v>
      </c>
      <c r="EN12" s="33">
        <f t="shared" si="47"/>
        <v>0</v>
      </c>
      <c r="EO12" s="33">
        <f t="shared" si="48"/>
        <v>0</v>
      </c>
      <c r="EP12" s="33">
        <f t="shared" si="49"/>
        <v>0</v>
      </c>
      <c r="EQ12" s="33">
        <f t="shared" si="50"/>
        <v>0</v>
      </c>
      <c r="ER12" s="33">
        <f t="shared" si="51"/>
        <v>0</v>
      </c>
      <c r="ES12" s="33">
        <f t="shared" si="52"/>
        <v>0</v>
      </c>
      <c r="ET12" s="33">
        <f t="shared" si="53"/>
        <v>0</v>
      </c>
      <c r="EU12" s="33">
        <f t="shared" si="54"/>
        <v>0</v>
      </c>
      <c r="EV12" s="33">
        <f t="shared" si="55"/>
        <v>0</v>
      </c>
      <c r="EW12" s="33">
        <f t="shared" si="56"/>
        <v>0</v>
      </c>
      <c r="EX12" s="33">
        <f t="shared" si="57"/>
        <v>0</v>
      </c>
      <c r="EZ12" s="45">
        <v>8</v>
      </c>
      <c r="FA12" s="38"/>
      <c r="FB12" s="39"/>
      <c r="FC12" s="37"/>
      <c r="FD12" s="37"/>
      <c r="FE12" s="37"/>
      <c r="FF12" s="37"/>
      <c r="FG12" s="37"/>
      <c r="FH12" s="37"/>
      <c r="FI12" s="37"/>
      <c r="FJ12" s="37"/>
      <c r="FK12" s="43"/>
      <c r="FL12" s="37"/>
      <c r="FM12" s="37"/>
      <c r="FN12" s="37"/>
      <c r="FO12" s="37"/>
      <c r="FP12" s="37"/>
      <c r="FQ12" s="37"/>
      <c r="FR12" s="37"/>
      <c r="FS12" s="37"/>
      <c r="FT12" s="37"/>
      <c r="FV12" s="49">
        <v>8</v>
      </c>
      <c r="FW12" s="46">
        <f t="shared" si="58"/>
        <v>0</v>
      </c>
      <c r="FX12" s="46">
        <f t="shared" si="59"/>
        <v>0</v>
      </c>
      <c r="FY12" s="46">
        <f t="shared" si="60"/>
        <v>0</v>
      </c>
      <c r="FZ12" s="46">
        <f t="shared" si="61"/>
        <v>0</v>
      </c>
      <c r="GA12" s="46">
        <f t="shared" si="62"/>
        <v>0</v>
      </c>
      <c r="GB12" s="46">
        <f t="shared" si="63"/>
        <v>0</v>
      </c>
      <c r="GC12" s="46">
        <f t="shared" si="64"/>
        <v>0</v>
      </c>
      <c r="GD12" s="46">
        <f t="shared" si="65"/>
        <v>0</v>
      </c>
      <c r="GE12" s="46">
        <f t="shared" si="66"/>
        <v>0</v>
      </c>
      <c r="GF12" s="46">
        <f t="shared" si="67"/>
        <v>0</v>
      </c>
      <c r="GG12" s="46">
        <f t="shared" si="68"/>
        <v>0</v>
      </c>
      <c r="GH12" s="46">
        <f t="shared" si="69"/>
        <v>0</v>
      </c>
      <c r="GI12" s="46">
        <f t="shared" si="70"/>
        <v>0</v>
      </c>
      <c r="GJ12" s="46">
        <f t="shared" si="71"/>
        <v>0</v>
      </c>
      <c r="GK12" s="46">
        <f t="shared" si="72"/>
        <v>0</v>
      </c>
      <c r="GL12" s="46">
        <f t="shared" si="73"/>
        <v>0</v>
      </c>
      <c r="GM12" s="46">
        <f t="shared" si="74"/>
        <v>0</v>
      </c>
      <c r="GN12" s="46">
        <f t="shared" si="75"/>
        <v>0</v>
      </c>
      <c r="GO12" s="46">
        <f t="shared" si="76"/>
        <v>0</v>
      </c>
      <c r="GP12" s="46">
        <f t="shared" si="77"/>
        <v>0</v>
      </c>
      <c r="GQ12" s="129">
        <f t="array" ref="GQ12">+MIN(IF(FW12:GP12&lt;&gt;0,FW12:GP12))</f>
        <v>0</v>
      </c>
      <c r="GR12" s="121">
        <v>1799875</v>
      </c>
      <c r="GS12" s="132" t="str">
        <f t="shared" si="78"/>
        <v>Cumple</v>
      </c>
      <c r="GT12" s="117"/>
      <c r="GU12" s="45">
        <v>8</v>
      </c>
      <c r="GV12" s="53">
        <f t="shared" si="79"/>
        <v>0</v>
      </c>
      <c r="GW12" s="53">
        <f t="shared" si="80"/>
        <v>0</v>
      </c>
      <c r="GX12" s="53">
        <f t="shared" si="81"/>
        <v>0</v>
      </c>
      <c r="GY12" s="53">
        <f t="shared" si="82"/>
        <v>0</v>
      </c>
      <c r="GZ12" s="53">
        <f t="shared" si="83"/>
        <v>0</v>
      </c>
      <c r="HA12" s="53">
        <f t="shared" si="84"/>
        <v>0</v>
      </c>
      <c r="HB12" s="53">
        <f t="shared" si="85"/>
        <v>0</v>
      </c>
      <c r="HC12" s="53">
        <f t="shared" si="86"/>
        <v>0</v>
      </c>
      <c r="HD12" s="53">
        <f t="shared" si="87"/>
        <v>0</v>
      </c>
      <c r="HE12" s="53">
        <f t="shared" si="88"/>
        <v>0</v>
      </c>
      <c r="HF12" s="53">
        <f t="shared" si="89"/>
        <v>0</v>
      </c>
      <c r="HG12" s="53">
        <f t="shared" si="90"/>
        <v>0</v>
      </c>
      <c r="HH12" s="53">
        <f t="shared" si="91"/>
        <v>0</v>
      </c>
      <c r="HI12" s="53">
        <f t="shared" si="92"/>
        <v>0</v>
      </c>
      <c r="HJ12" s="53">
        <f t="shared" si="93"/>
        <v>0</v>
      </c>
      <c r="HK12" s="53">
        <f t="shared" si="94"/>
        <v>0</v>
      </c>
      <c r="HL12" s="53">
        <f t="shared" si="95"/>
        <v>0</v>
      </c>
      <c r="HM12" s="53">
        <f t="shared" si="96"/>
        <v>0</v>
      </c>
      <c r="HN12" s="53">
        <f t="shared" si="97"/>
        <v>0</v>
      </c>
      <c r="HO12" s="54">
        <f t="shared" si="98"/>
        <v>0</v>
      </c>
      <c r="HQ12" s="45">
        <v>8</v>
      </c>
      <c r="HR12" s="56">
        <f t="shared" si="16"/>
        <v>0</v>
      </c>
      <c r="HS12" s="61" t="str">
        <f>+IF(MAXA(HU12:IN12)=0,"NO ADJUDICADO",HLOOKUP(MAXA(HU12:IN12),HU12:$IN$93,(90-HQ12),FALSE))</f>
        <v>NO ADJUDICADO</v>
      </c>
      <c r="HT12" s="119">
        <f t="shared" si="99"/>
        <v>0</v>
      </c>
      <c r="HU12" s="54">
        <f t="shared" si="100"/>
        <v>0</v>
      </c>
      <c r="HV12" s="54">
        <f t="shared" si="101"/>
        <v>0</v>
      </c>
      <c r="HW12" s="54">
        <f t="shared" si="102"/>
        <v>0</v>
      </c>
      <c r="HX12" s="54">
        <f t="shared" si="103"/>
        <v>0</v>
      </c>
      <c r="HY12" s="54">
        <f t="shared" si="104"/>
        <v>0</v>
      </c>
      <c r="HZ12" s="54">
        <f t="shared" si="105"/>
        <v>0</v>
      </c>
      <c r="IA12" s="54">
        <f t="shared" si="106"/>
        <v>0</v>
      </c>
      <c r="IB12" s="54">
        <f t="shared" si="107"/>
        <v>0</v>
      </c>
      <c r="IC12" s="54">
        <f t="shared" si="108"/>
        <v>0</v>
      </c>
      <c r="ID12" s="54">
        <f t="shared" si="109"/>
        <v>0</v>
      </c>
      <c r="IE12" s="54">
        <f t="shared" si="110"/>
        <v>0</v>
      </c>
      <c r="IF12" s="54">
        <f t="shared" si="111"/>
        <v>0</v>
      </c>
      <c r="IG12" s="54">
        <f t="shared" si="112"/>
        <v>0</v>
      </c>
      <c r="IH12" s="54">
        <f t="shared" si="113"/>
        <v>0</v>
      </c>
      <c r="II12" s="54">
        <f t="shared" si="114"/>
        <v>0</v>
      </c>
      <c r="IJ12" s="54">
        <f t="shared" si="115"/>
        <v>0</v>
      </c>
      <c r="IK12" s="54">
        <f t="shared" si="116"/>
        <v>0</v>
      </c>
      <c r="IL12" s="54">
        <f t="shared" si="117"/>
        <v>0</v>
      </c>
      <c r="IM12" s="54">
        <f t="shared" si="118"/>
        <v>0</v>
      </c>
      <c r="IN12" s="54">
        <f t="shared" si="119"/>
        <v>0</v>
      </c>
    </row>
    <row r="13" spans="2:248" x14ac:dyDescent="0.35">
      <c r="B13" s="45">
        <v>9</v>
      </c>
      <c r="C13" s="33"/>
      <c r="D13" s="33"/>
      <c r="E13" s="33"/>
      <c r="F13" s="33"/>
      <c r="G13" s="33"/>
      <c r="H13" s="33"/>
      <c r="I13" s="33"/>
      <c r="J13" s="33"/>
      <c r="K13" s="33"/>
      <c r="L13" s="33"/>
      <c r="M13" s="33"/>
      <c r="N13" s="33"/>
      <c r="O13" s="33"/>
      <c r="P13" s="33"/>
      <c r="Q13" s="33"/>
      <c r="R13" s="33"/>
      <c r="S13" s="33"/>
      <c r="T13" s="33"/>
      <c r="U13" s="33"/>
      <c r="V13" s="33"/>
      <c r="X13" s="45">
        <v>9</v>
      </c>
      <c r="Y13" s="33"/>
      <c r="Z13" s="33"/>
      <c r="AA13" s="33"/>
      <c r="AB13" s="33"/>
      <c r="AC13" s="33"/>
      <c r="AD13" s="33"/>
      <c r="AE13" s="33"/>
      <c r="AF13" s="33"/>
      <c r="AG13" s="33"/>
      <c r="AH13" s="33"/>
      <c r="AI13" s="33"/>
      <c r="AJ13" s="33"/>
      <c r="AK13" s="33"/>
      <c r="AL13" s="33"/>
      <c r="AM13" s="33"/>
      <c r="AN13" s="33"/>
      <c r="AO13" s="33"/>
      <c r="AP13" s="33"/>
      <c r="AQ13" s="33"/>
      <c r="AR13" s="33"/>
      <c r="AS13" s="60"/>
      <c r="AT13" s="45">
        <v>9</v>
      </c>
      <c r="AU13" s="33"/>
      <c r="AV13" s="33"/>
      <c r="AW13" s="33"/>
      <c r="AX13" s="33"/>
      <c r="AY13" s="33"/>
      <c r="AZ13" s="33"/>
      <c r="BA13" s="33"/>
      <c r="BB13" s="33"/>
      <c r="BC13" s="33"/>
      <c r="BD13" s="33"/>
      <c r="BE13" s="33"/>
      <c r="BF13" s="33"/>
      <c r="BG13" s="33"/>
      <c r="BH13" s="33"/>
      <c r="BI13" s="33"/>
      <c r="BJ13" s="33"/>
      <c r="BK13" s="33"/>
      <c r="BL13" s="33"/>
      <c r="BM13" s="33"/>
      <c r="BN13" s="33"/>
      <c r="BP13" s="45">
        <v>9</v>
      </c>
      <c r="BQ13" s="33"/>
      <c r="BR13" s="33"/>
      <c r="BS13" s="33"/>
      <c r="BT13" s="33"/>
      <c r="BU13" s="33"/>
      <c r="BV13" s="33"/>
      <c r="BW13" s="33"/>
      <c r="BX13" s="33"/>
      <c r="BY13" s="33"/>
      <c r="BZ13" s="33"/>
      <c r="CA13" s="33"/>
      <c r="CB13" s="33"/>
      <c r="CC13" s="33"/>
      <c r="CD13" s="33"/>
      <c r="CE13" s="33"/>
      <c r="CF13" s="33"/>
      <c r="CG13" s="33"/>
      <c r="CH13" s="33"/>
      <c r="CI13" s="33"/>
      <c r="CJ13" s="33"/>
      <c r="CL13" s="45">
        <v>9</v>
      </c>
      <c r="CM13" s="33" t="str">
        <f t="shared" si="18"/>
        <v/>
      </c>
      <c r="CN13" s="33" t="str">
        <f t="shared" si="19"/>
        <v/>
      </c>
      <c r="CO13" s="33" t="str">
        <f t="shared" si="20"/>
        <v/>
      </c>
      <c r="CP13" s="33" t="str">
        <f t="shared" si="21"/>
        <v/>
      </c>
      <c r="CQ13" s="33" t="str">
        <f t="shared" si="22"/>
        <v/>
      </c>
      <c r="CR13" s="33" t="str">
        <f t="shared" si="23"/>
        <v/>
      </c>
      <c r="CS13" s="33" t="str">
        <f t="shared" si="24"/>
        <v/>
      </c>
      <c r="CT13" s="33" t="str">
        <f t="shared" si="25"/>
        <v/>
      </c>
      <c r="CU13" s="33" t="str">
        <f t="shared" si="26"/>
        <v/>
      </c>
      <c r="CV13" s="33" t="str">
        <f t="shared" si="27"/>
        <v/>
      </c>
      <c r="CW13" s="33" t="str">
        <f t="shared" si="28"/>
        <v/>
      </c>
      <c r="CX13" s="33" t="str">
        <f t="shared" si="29"/>
        <v/>
      </c>
      <c r="CY13" s="33" t="str">
        <f t="shared" si="30"/>
        <v/>
      </c>
      <c r="CZ13" s="33" t="str">
        <f t="shared" si="31"/>
        <v/>
      </c>
      <c r="DA13" s="33" t="str">
        <f t="shared" si="32"/>
        <v/>
      </c>
      <c r="DB13" s="33" t="str">
        <f t="shared" si="33"/>
        <v/>
      </c>
      <c r="DC13" s="33" t="str">
        <f t="shared" si="34"/>
        <v/>
      </c>
      <c r="DD13" s="33" t="str">
        <f t="shared" si="35"/>
        <v/>
      </c>
      <c r="DE13" s="33" t="str">
        <f t="shared" si="36"/>
        <v/>
      </c>
      <c r="DF13" s="33" t="str">
        <f t="shared" si="37"/>
        <v/>
      </c>
      <c r="DH13" s="45">
        <v>9</v>
      </c>
      <c r="DI13" s="33"/>
      <c r="DJ13" s="33"/>
      <c r="DK13" s="33"/>
      <c r="DL13" s="33"/>
      <c r="DM13" s="33"/>
      <c r="DN13" s="33"/>
      <c r="DO13" s="33"/>
      <c r="DP13" s="33"/>
      <c r="DQ13" s="33"/>
      <c r="DR13" s="33"/>
      <c r="DS13" s="33"/>
      <c r="DT13" s="33"/>
      <c r="DU13" s="33"/>
      <c r="DV13" s="33"/>
      <c r="DW13" s="33"/>
      <c r="DX13" s="33"/>
      <c r="DY13" s="33"/>
      <c r="DZ13" s="33"/>
      <c r="EA13" s="33"/>
      <c r="EB13" s="33"/>
      <c r="ED13" s="45">
        <v>9</v>
      </c>
      <c r="EE13" s="33">
        <f t="shared" si="38"/>
        <v>0</v>
      </c>
      <c r="EF13" s="33">
        <f t="shared" si="39"/>
        <v>0</v>
      </c>
      <c r="EG13" s="33">
        <f t="shared" si="40"/>
        <v>0</v>
      </c>
      <c r="EH13" s="33">
        <f t="shared" si="41"/>
        <v>0</v>
      </c>
      <c r="EI13" s="33">
        <f t="shared" si="42"/>
        <v>0</v>
      </c>
      <c r="EJ13" s="33">
        <f t="shared" si="43"/>
        <v>0</v>
      </c>
      <c r="EK13" s="33">
        <f t="shared" si="44"/>
        <v>0</v>
      </c>
      <c r="EL13" s="33">
        <f t="shared" si="45"/>
        <v>0</v>
      </c>
      <c r="EM13" s="33">
        <f t="shared" si="46"/>
        <v>0</v>
      </c>
      <c r="EN13" s="33">
        <f t="shared" si="47"/>
        <v>0</v>
      </c>
      <c r="EO13" s="33">
        <f t="shared" si="48"/>
        <v>0</v>
      </c>
      <c r="EP13" s="33">
        <f t="shared" si="49"/>
        <v>0</v>
      </c>
      <c r="EQ13" s="33">
        <f t="shared" si="50"/>
        <v>0</v>
      </c>
      <c r="ER13" s="33">
        <f t="shared" si="51"/>
        <v>0</v>
      </c>
      <c r="ES13" s="33">
        <f t="shared" si="52"/>
        <v>0</v>
      </c>
      <c r="ET13" s="33">
        <f t="shared" si="53"/>
        <v>0</v>
      </c>
      <c r="EU13" s="33">
        <f t="shared" si="54"/>
        <v>0</v>
      </c>
      <c r="EV13" s="33">
        <f t="shared" si="55"/>
        <v>0</v>
      </c>
      <c r="EW13" s="33">
        <f t="shared" si="56"/>
        <v>0</v>
      </c>
      <c r="EX13" s="33">
        <f t="shared" si="57"/>
        <v>0</v>
      </c>
      <c r="EZ13" s="45">
        <v>9</v>
      </c>
      <c r="FA13" s="38"/>
      <c r="FB13" s="39"/>
      <c r="FC13" s="37"/>
      <c r="FD13" s="37"/>
      <c r="FE13" s="37"/>
      <c r="FF13" s="37"/>
      <c r="FG13" s="37"/>
      <c r="FH13" s="37"/>
      <c r="FI13" s="37"/>
      <c r="FJ13" s="37"/>
      <c r="FK13" s="43"/>
      <c r="FL13" s="37"/>
      <c r="FM13" s="37"/>
      <c r="FN13" s="37"/>
      <c r="FO13" s="37"/>
      <c r="FP13" s="37"/>
      <c r="FQ13" s="37"/>
      <c r="FR13" s="37"/>
      <c r="FS13" s="37"/>
      <c r="FT13" s="37"/>
      <c r="FV13" s="49">
        <v>9</v>
      </c>
      <c r="FW13" s="46">
        <f t="shared" si="58"/>
        <v>0</v>
      </c>
      <c r="FX13" s="46">
        <f t="shared" si="59"/>
        <v>0</v>
      </c>
      <c r="FY13" s="46">
        <f t="shared" si="60"/>
        <v>0</v>
      </c>
      <c r="FZ13" s="46">
        <f t="shared" si="61"/>
        <v>0</v>
      </c>
      <c r="GA13" s="46">
        <f t="shared" si="62"/>
        <v>0</v>
      </c>
      <c r="GB13" s="46">
        <f t="shared" si="63"/>
        <v>0</v>
      </c>
      <c r="GC13" s="46">
        <f t="shared" si="64"/>
        <v>0</v>
      </c>
      <c r="GD13" s="46">
        <f t="shared" si="65"/>
        <v>0</v>
      </c>
      <c r="GE13" s="46">
        <f t="shared" si="66"/>
        <v>0</v>
      </c>
      <c r="GF13" s="46">
        <f t="shared" si="67"/>
        <v>0</v>
      </c>
      <c r="GG13" s="46">
        <f t="shared" si="68"/>
        <v>0</v>
      </c>
      <c r="GH13" s="46">
        <f t="shared" si="69"/>
        <v>0</v>
      </c>
      <c r="GI13" s="46">
        <f t="shared" si="70"/>
        <v>0</v>
      </c>
      <c r="GJ13" s="46">
        <f t="shared" si="71"/>
        <v>0</v>
      </c>
      <c r="GK13" s="46">
        <f t="shared" si="72"/>
        <v>0</v>
      </c>
      <c r="GL13" s="46">
        <f t="shared" si="73"/>
        <v>0</v>
      </c>
      <c r="GM13" s="46">
        <f t="shared" si="74"/>
        <v>0</v>
      </c>
      <c r="GN13" s="46">
        <f t="shared" si="75"/>
        <v>0</v>
      </c>
      <c r="GO13" s="46">
        <f t="shared" si="76"/>
        <v>0</v>
      </c>
      <c r="GP13" s="46">
        <f t="shared" si="77"/>
        <v>0</v>
      </c>
      <c r="GQ13" s="129">
        <f t="array" ref="GQ13">+MIN(IF(FW13:GP13&lt;&gt;0,FW13:GP13))</f>
        <v>0</v>
      </c>
      <c r="GR13" s="121">
        <v>3745525</v>
      </c>
      <c r="GS13" s="132" t="str">
        <f t="shared" si="78"/>
        <v>Cumple</v>
      </c>
      <c r="GT13" s="117"/>
      <c r="GU13" s="45">
        <v>9</v>
      </c>
      <c r="GV13" s="53">
        <f t="shared" si="79"/>
        <v>0</v>
      </c>
      <c r="GW13" s="53">
        <f t="shared" si="80"/>
        <v>0</v>
      </c>
      <c r="GX13" s="53">
        <f t="shared" si="81"/>
        <v>0</v>
      </c>
      <c r="GY13" s="53">
        <f t="shared" si="82"/>
        <v>0</v>
      </c>
      <c r="GZ13" s="53">
        <f t="shared" si="83"/>
        <v>0</v>
      </c>
      <c r="HA13" s="53">
        <f t="shared" si="84"/>
        <v>0</v>
      </c>
      <c r="HB13" s="53">
        <f t="shared" si="85"/>
        <v>0</v>
      </c>
      <c r="HC13" s="53">
        <f t="shared" si="86"/>
        <v>0</v>
      </c>
      <c r="HD13" s="53">
        <f t="shared" si="87"/>
        <v>0</v>
      </c>
      <c r="HE13" s="53">
        <f t="shared" si="88"/>
        <v>0</v>
      </c>
      <c r="HF13" s="53">
        <f t="shared" si="89"/>
        <v>0</v>
      </c>
      <c r="HG13" s="53">
        <f t="shared" si="90"/>
        <v>0</v>
      </c>
      <c r="HH13" s="53">
        <f t="shared" si="91"/>
        <v>0</v>
      </c>
      <c r="HI13" s="53">
        <f t="shared" si="92"/>
        <v>0</v>
      </c>
      <c r="HJ13" s="53">
        <f t="shared" si="93"/>
        <v>0</v>
      </c>
      <c r="HK13" s="53">
        <f t="shared" si="94"/>
        <v>0</v>
      </c>
      <c r="HL13" s="53">
        <f t="shared" si="95"/>
        <v>0</v>
      </c>
      <c r="HM13" s="53">
        <f t="shared" si="96"/>
        <v>0</v>
      </c>
      <c r="HN13" s="53">
        <f t="shared" si="97"/>
        <v>0</v>
      </c>
      <c r="HO13" s="54">
        <f t="shared" si="98"/>
        <v>0</v>
      </c>
      <c r="HQ13" s="45">
        <v>9</v>
      </c>
      <c r="HR13" s="56">
        <f t="shared" si="16"/>
        <v>0</v>
      </c>
      <c r="HS13" s="61" t="str">
        <f>+IF(MAXA(HU13:IN13)=0,"NO ADJUDICADO",HLOOKUP(MAXA(HU13:IN13),HU13:$IN$93,(90-HQ13),FALSE))</f>
        <v>NO ADJUDICADO</v>
      </c>
      <c r="HT13" s="119">
        <f t="shared" si="99"/>
        <v>0</v>
      </c>
      <c r="HU13" s="54">
        <f t="shared" si="100"/>
        <v>0</v>
      </c>
      <c r="HV13" s="54">
        <f t="shared" si="101"/>
        <v>0</v>
      </c>
      <c r="HW13" s="54">
        <f t="shared" si="102"/>
        <v>0</v>
      </c>
      <c r="HX13" s="54">
        <f t="shared" si="103"/>
        <v>0</v>
      </c>
      <c r="HY13" s="54">
        <f t="shared" si="104"/>
        <v>0</v>
      </c>
      <c r="HZ13" s="54">
        <f t="shared" si="105"/>
        <v>0</v>
      </c>
      <c r="IA13" s="54">
        <f t="shared" si="106"/>
        <v>0</v>
      </c>
      <c r="IB13" s="54">
        <f t="shared" si="107"/>
        <v>0</v>
      </c>
      <c r="IC13" s="54">
        <f t="shared" si="108"/>
        <v>0</v>
      </c>
      <c r="ID13" s="54">
        <f t="shared" si="109"/>
        <v>0</v>
      </c>
      <c r="IE13" s="54">
        <f t="shared" si="110"/>
        <v>0</v>
      </c>
      <c r="IF13" s="54">
        <f t="shared" si="111"/>
        <v>0</v>
      </c>
      <c r="IG13" s="54">
        <f t="shared" si="112"/>
        <v>0</v>
      </c>
      <c r="IH13" s="54">
        <f t="shared" si="113"/>
        <v>0</v>
      </c>
      <c r="II13" s="54">
        <f t="shared" si="114"/>
        <v>0</v>
      </c>
      <c r="IJ13" s="54">
        <f t="shared" si="115"/>
        <v>0</v>
      </c>
      <c r="IK13" s="54">
        <f t="shared" si="116"/>
        <v>0</v>
      </c>
      <c r="IL13" s="54">
        <f t="shared" si="117"/>
        <v>0</v>
      </c>
      <c r="IM13" s="54">
        <f t="shared" si="118"/>
        <v>0</v>
      </c>
      <c r="IN13" s="54">
        <f t="shared" si="119"/>
        <v>0</v>
      </c>
    </row>
    <row r="14" spans="2:248" x14ac:dyDescent="0.35">
      <c r="B14" s="45">
        <v>10</v>
      </c>
      <c r="C14" s="33"/>
      <c r="D14" s="33"/>
      <c r="E14" s="33"/>
      <c r="F14" s="33"/>
      <c r="G14" s="33"/>
      <c r="H14" s="33"/>
      <c r="I14" s="33"/>
      <c r="J14" s="33"/>
      <c r="K14" s="33"/>
      <c r="L14" s="33"/>
      <c r="M14" s="33"/>
      <c r="N14" s="33"/>
      <c r="O14" s="33"/>
      <c r="P14" s="33"/>
      <c r="Q14" s="33"/>
      <c r="R14" s="33" t="s">
        <v>79</v>
      </c>
      <c r="S14" s="33"/>
      <c r="T14" s="33"/>
      <c r="U14" s="33"/>
      <c r="V14" s="33"/>
      <c r="X14" s="45">
        <v>10</v>
      </c>
      <c r="Y14" s="33"/>
      <c r="Z14" s="33"/>
      <c r="AA14" s="33"/>
      <c r="AB14" s="33"/>
      <c r="AC14" s="33"/>
      <c r="AD14" s="33"/>
      <c r="AE14" s="33"/>
      <c r="AF14" s="33"/>
      <c r="AG14" s="33"/>
      <c r="AH14" s="33"/>
      <c r="AI14" s="33"/>
      <c r="AJ14" s="33"/>
      <c r="AK14" s="33"/>
      <c r="AL14" s="33"/>
      <c r="AM14" s="33"/>
      <c r="AN14" s="33" t="s">
        <v>79</v>
      </c>
      <c r="AO14" s="33"/>
      <c r="AP14" s="33"/>
      <c r="AQ14" s="33"/>
      <c r="AR14" s="33"/>
      <c r="AS14" s="60"/>
      <c r="AT14" s="45">
        <v>10</v>
      </c>
      <c r="AU14" s="33"/>
      <c r="AV14" s="33"/>
      <c r="AW14" s="33"/>
      <c r="AX14" s="33"/>
      <c r="AY14" s="33"/>
      <c r="AZ14" s="33"/>
      <c r="BA14" s="33"/>
      <c r="BB14" s="33"/>
      <c r="BC14" s="33"/>
      <c r="BD14" s="33"/>
      <c r="BE14" s="33"/>
      <c r="BF14" s="33"/>
      <c r="BG14" s="33"/>
      <c r="BH14" s="33"/>
      <c r="BI14" s="33"/>
      <c r="BJ14" s="33" t="s">
        <v>79</v>
      </c>
      <c r="BK14" s="33"/>
      <c r="BL14" s="33"/>
      <c r="BM14" s="33"/>
      <c r="BN14" s="33"/>
      <c r="BP14" s="45">
        <v>10</v>
      </c>
      <c r="BQ14" s="33"/>
      <c r="BR14" s="33"/>
      <c r="BS14" s="33"/>
      <c r="BT14" s="33"/>
      <c r="BU14" s="33"/>
      <c r="BV14" s="33"/>
      <c r="BW14" s="33"/>
      <c r="BX14" s="33"/>
      <c r="BY14" s="33"/>
      <c r="BZ14" s="33"/>
      <c r="CA14" s="33"/>
      <c r="CB14" s="33"/>
      <c r="CC14" s="33"/>
      <c r="CD14" s="33"/>
      <c r="CE14" s="33"/>
      <c r="CF14" s="33" t="s">
        <v>507</v>
      </c>
      <c r="CG14" s="33"/>
      <c r="CH14" s="33"/>
      <c r="CI14" s="33"/>
      <c r="CJ14" s="33"/>
      <c r="CL14" s="45">
        <v>10</v>
      </c>
      <c r="CM14" s="33" t="str">
        <f t="shared" si="18"/>
        <v/>
      </c>
      <c r="CN14" s="33" t="str">
        <f t="shared" si="19"/>
        <v/>
      </c>
      <c r="CO14" s="33" t="str">
        <f t="shared" si="20"/>
        <v/>
      </c>
      <c r="CP14" s="33" t="str">
        <f t="shared" si="21"/>
        <v/>
      </c>
      <c r="CQ14" s="33" t="str">
        <f t="shared" si="22"/>
        <v/>
      </c>
      <c r="CR14" s="33" t="str">
        <f t="shared" si="23"/>
        <v/>
      </c>
      <c r="CS14" s="33" t="str">
        <f t="shared" si="24"/>
        <v/>
      </c>
      <c r="CT14" s="33" t="str">
        <f t="shared" si="25"/>
        <v/>
      </c>
      <c r="CU14" s="33" t="str">
        <f t="shared" si="26"/>
        <v/>
      </c>
      <c r="CV14" s="33" t="str">
        <f t="shared" si="27"/>
        <v/>
      </c>
      <c r="CW14" s="33" t="str">
        <f t="shared" si="28"/>
        <v/>
      </c>
      <c r="CX14" s="33" t="str">
        <f t="shared" si="29"/>
        <v/>
      </c>
      <c r="CY14" s="33" t="str">
        <f t="shared" si="30"/>
        <v/>
      </c>
      <c r="CZ14" s="33" t="str">
        <f t="shared" si="31"/>
        <v/>
      </c>
      <c r="DA14" s="33" t="str">
        <f t="shared" si="32"/>
        <v/>
      </c>
      <c r="DB14" s="33" t="str">
        <f t="shared" si="33"/>
        <v>CUMPLE</v>
      </c>
      <c r="DC14" s="33" t="str">
        <f t="shared" si="34"/>
        <v/>
      </c>
      <c r="DD14" s="33" t="str">
        <f t="shared" si="35"/>
        <v/>
      </c>
      <c r="DE14" s="33" t="str">
        <f t="shared" si="36"/>
        <v/>
      </c>
      <c r="DF14" s="33" t="str">
        <f t="shared" si="37"/>
        <v/>
      </c>
      <c r="DH14" s="45">
        <v>10</v>
      </c>
      <c r="DI14" s="33"/>
      <c r="DJ14" s="33"/>
      <c r="DK14" s="33"/>
      <c r="DL14" s="33"/>
      <c r="DM14" s="33"/>
      <c r="DN14" s="33"/>
      <c r="DO14" s="33"/>
      <c r="DP14" s="33"/>
      <c r="DQ14" s="33"/>
      <c r="DR14" s="33"/>
      <c r="DS14" s="33"/>
      <c r="DT14" s="33"/>
      <c r="DU14" s="33"/>
      <c r="DV14" s="33"/>
      <c r="DW14" s="33"/>
      <c r="DX14" s="33" t="s">
        <v>97</v>
      </c>
      <c r="DY14" s="33"/>
      <c r="DZ14" s="33"/>
      <c r="EA14" s="33"/>
      <c r="EB14" s="33"/>
      <c r="ED14" s="45">
        <v>10</v>
      </c>
      <c r="EE14" s="33">
        <f t="shared" si="38"/>
        <v>0</v>
      </c>
      <c r="EF14" s="33">
        <f t="shared" si="39"/>
        <v>0</v>
      </c>
      <c r="EG14" s="33">
        <f t="shared" si="40"/>
        <v>0</v>
      </c>
      <c r="EH14" s="33">
        <f t="shared" si="41"/>
        <v>0</v>
      </c>
      <c r="EI14" s="33">
        <f t="shared" si="42"/>
        <v>0</v>
      </c>
      <c r="EJ14" s="33">
        <f t="shared" si="43"/>
        <v>0</v>
      </c>
      <c r="EK14" s="33">
        <f t="shared" si="44"/>
        <v>0</v>
      </c>
      <c r="EL14" s="33">
        <f t="shared" si="45"/>
        <v>0</v>
      </c>
      <c r="EM14" s="33">
        <f t="shared" si="46"/>
        <v>0</v>
      </c>
      <c r="EN14" s="33">
        <f t="shared" si="47"/>
        <v>0</v>
      </c>
      <c r="EO14" s="33">
        <f t="shared" si="48"/>
        <v>0</v>
      </c>
      <c r="EP14" s="33">
        <f t="shared" si="49"/>
        <v>0</v>
      </c>
      <c r="EQ14" s="33">
        <f t="shared" si="50"/>
        <v>0</v>
      </c>
      <c r="ER14" s="33">
        <f t="shared" si="51"/>
        <v>0</v>
      </c>
      <c r="ES14" s="33">
        <f t="shared" si="52"/>
        <v>0</v>
      </c>
      <c r="ET14" s="33">
        <f t="shared" si="53"/>
        <v>0</v>
      </c>
      <c r="EU14" s="33">
        <f t="shared" si="54"/>
        <v>0</v>
      </c>
      <c r="EV14" s="33">
        <f t="shared" si="55"/>
        <v>0</v>
      </c>
      <c r="EW14" s="33">
        <f t="shared" si="56"/>
        <v>0</v>
      </c>
      <c r="EX14" s="33">
        <f t="shared" si="57"/>
        <v>0</v>
      </c>
      <c r="EZ14" s="45">
        <v>10</v>
      </c>
      <c r="FA14" s="38"/>
      <c r="FB14" s="39"/>
      <c r="FC14" s="37"/>
      <c r="FD14" s="37"/>
      <c r="FE14" s="37"/>
      <c r="FF14" s="37"/>
      <c r="FG14" s="37"/>
      <c r="FH14" s="37"/>
      <c r="FI14" s="37"/>
      <c r="FJ14" s="37"/>
      <c r="FK14" s="43"/>
      <c r="FL14" s="37"/>
      <c r="FM14" s="37"/>
      <c r="FN14" s="37"/>
      <c r="FO14" s="37"/>
      <c r="FP14" s="37">
        <v>170999430</v>
      </c>
      <c r="FQ14" s="37"/>
      <c r="FR14" s="37"/>
      <c r="FS14" s="37"/>
      <c r="FT14" s="37"/>
      <c r="FV14" s="49">
        <v>10</v>
      </c>
      <c r="FW14" s="46">
        <f t="shared" si="58"/>
        <v>0</v>
      </c>
      <c r="FX14" s="46">
        <f t="shared" si="59"/>
        <v>0</v>
      </c>
      <c r="FY14" s="46">
        <f t="shared" si="60"/>
        <v>0</v>
      </c>
      <c r="FZ14" s="46">
        <f t="shared" si="61"/>
        <v>0</v>
      </c>
      <c r="GA14" s="46">
        <f t="shared" si="62"/>
        <v>0</v>
      </c>
      <c r="GB14" s="46">
        <f t="shared" si="63"/>
        <v>0</v>
      </c>
      <c r="GC14" s="46">
        <f t="shared" si="64"/>
        <v>0</v>
      </c>
      <c r="GD14" s="46">
        <f t="shared" si="65"/>
        <v>0</v>
      </c>
      <c r="GE14" s="46">
        <f t="shared" si="66"/>
        <v>0</v>
      </c>
      <c r="GF14" s="46">
        <f t="shared" si="67"/>
        <v>0</v>
      </c>
      <c r="GG14" s="46">
        <f t="shared" si="68"/>
        <v>0</v>
      </c>
      <c r="GH14" s="46">
        <f t="shared" si="69"/>
        <v>0</v>
      </c>
      <c r="GI14" s="46">
        <f t="shared" si="70"/>
        <v>0</v>
      </c>
      <c r="GJ14" s="46">
        <f t="shared" si="71"/>
        <v>0</v>
      </c>
      <c r="GK14" s="46">
        <f t="shared" si="72"/>
        <v>0</v>
      </c>
      <c r="GL14" s="46">
        <f t="shared" si="73"/>
        <v>170999430</v>
      </c>
      <c r="GM14" s="46">
        <f t="shared" si="74"/>
        <v>0</v>
      </c>
      <c r="GN14" s="46">
        <f t="shared" si="75"/>
        <v>0</v>
      </c>
      <c r="GO14" s="46">
        <f t="shared" si="76"/>
        <v>0</v>
      </c>
      <c r="GP14" s="46">
        <f t="shared" si="77"/>
        <v>0</v>
      </c>
      <c r="GQ14" s="129">
        <f t="array" ref="GQ14">+MIN(IF(FW14:GP14&lt;&gt;0,FW14:GP14))</f>
        <v>170999430</v>
      </c>
      <c r="GR14" s="121">
        <v>171067877.61000001</v>
      </c>
      <c r="GS14" s="132" t="str">
        <f t="shared" si="78"/>
        <v>Cumple</v>
      </c>
      <c r="GT14" s="117"/>
      <c r="GU14" s="45">
        <v>10</v>
      </c>
      <c r="GV14" s="53">
        <f t="shared" si="79"/>
        <v>0</v>
      </c>
      <c r="GW14" s="53">
        <f t="shared" si="80"/>
        <v>0</v>
      </c>
      <c r="GX14" s="53">
        <f t="shared" si="81"/>
        <v>0</v>
      </c>
      <c r="GY14" s="53">
        <f t="shared" si="82"/>
        <v>0</v>
      </c>
      <c r="GZ14" s="53">
        <f t="shared" si="83"/>
        <v>0</v>
      </c>
      <c r="HA14" s="53">
        <f t="shared" si="84"/>
        <v>0</v>
      </c>
      <c r="HB14" s="53">
        <f t="shared" si="85"/>
        <v>0</v>
      </c>
      <c r="HC14" s="53">
        <f t="shared" si="86"/>
        <v>0</v>
      </c>
      <c r="HD14" s="53">
        <f t="shared" si="87"/>
        <v>0</v>
      </c>
      <c r="HE14" s="53">
        <f t="shared" si="88"/>
        <v>0</v>
      </c>
      <c r="HF14" s="53">
        <f t="shared" si="89"/>
        <v>0</v>
      </c>
      <c r="HG14" s="53">
        <f t="shared" si="90"/>
        <v>0</v>
      </c>
      <c r="HH14" s="53">
        <f t="shared" si="91"/>
        <v>0</v>
      </c>
      <c r="HI14" s="53">
        <f t="shared" si="92"/>
        <v>0</v>
      </c>
      <c r="HJ14" s="53">
        <f t="shared" si="93"/>
        <v>0</v>
      </c>
      <c r="HK14" s="53">
        <f t="shared" si="94"/>
        <v>40</v>
      </c>
      <c r="HL14" s="53">
        <f t="shared" si="95"/>
        <v>0</v>
      </c>
      <c r="HM14" s="53">
        <f t="shared" si="96"/>
        <v>0</v>
      </c>
      <c r="HN14" s="53">
        <f t="shared" si="97"/>
        <v>0</v>
      </c>
      <c r="HO14" s="54">
        <f t="shared" si="98"/>
        <v>0</v>
      </c>
      <c r="HQ14" s="45">
        <v>10</v>
      </c>
      <c r="HR14" s="56">
        <f t="shared" si="16"/>
        <v>40</v>
      </c>
      <c r="HS14" s="61" t="str">
        <f>+IF(MAXA(HU14:IN14)=0,"NO ADJUDICADO",HLOOKUP(MAXA(HU14:IN14),HU14:$IN$93,(90-HQ14),FALSE))</f>
        <v>KASSEL GROUP SAS</v>
      </c>
      <c r="HT14" s="119">
        <f t="shared" si="99"/>
        <v>170999430</v>
      </c>
      <c r="HU14" s="54">
        <f t="shared" si="100"/>
        <v>0</v>
      </c>
      <c r="HV14" s="54">
        <f t="shared" si="101"/>
        <v>0</v>
      </c>
      <c r="HW14" s="54">
        <f t="shared" si="102"/>
        <v>0</v>
      </c>
      <c r="HX14" s="54">
        <f t="shared" si="103"/>
        <v>0</v>
      </c>
      <c r="HY14" s="54">
        <f t="shared" si="104"/>
        <v>0</v>
      </c>
      <c r="HZ14" s="54">
        <f t="shared" si="105"/>
        <v>0</v>
      </c>
      <c r="IA14" s="54">
        <f t="shared" si="106"/>
        <v>0</v>
      </c>
      <c r="IB14" s="54">
        <f t="shared" si="107"/>
        <v>0</v>
      </c>
      <c r="IC14" s="54">
        <f t="shared" si="108"/>
        <v>0</v>
      </c>
      <c r="ID14" s="54">
        <f t="shared" si="109"/>
        <v>0</v>
      </c>
      <c r="IE14" s="54">
        <f t="shared" si="110"/>
        <v>0</v>
      </c>
      <c r="IF14" s="54">
        <f t="shared" si="111"/>
        <v>0</v>
      </c>
      <c r="IG14" s="54">
        <f t="shared" si="112"/>
        <v>0</v>
      </c>
      <c r="IH14" s="54">
        <f t="shared" si="113"/>
        <v>0</v>
      </c>
      <c r="II14" s="54">
        <f t="shared" si="114"/>
        <v>0</v>
      </c>
      <c r="IJ14" s="54">
        <f t="shared" si="115"/>
        <v>40</v>
      </c>
      <c r="IK14" s="54">
        <f t="shared" si="116"/>
        <v>0</v>
      </c>
      <c r="IL14" s="54">
        <f t="shared" si="117"/>
        <v>0</v>
      </c>
      <c r="IM14" s="54">
        <f t="shared" si="118"/>
        <v>0</v>
      </c>
      <c r="IN14" s="54">
        <f t="shared" si="119"/>
        <v>0</v>
      </c>
    </row>
    <row r="15" spans="2:248" x14ac:dyDescent="0.35">
      <c r="B15" s="45">
        <v>11</v>
      </c>
      <c r="C15" s="33"/>
      <c r="D15" s="33"/>
      <c r="E15" s="33"/>
      <c r="F15" s="33"/>
      <c r="G15" s="33"/>
      <c r="H15" s="33"/>
      <c r="I15" s="33"/>
      <c r="J15" s="33"/>
      <c r="K15" s="33"/>
      <c r="L15" s="33"/>
      <c r="M15" s="33" t="s">
        <v>79</v>
      </c>
      <c r="N15" s="33"/>
      <c r="O15" s="33"/>
      <c r="P15" s="33"/>
      <c r="Q15" s="33"/>
      <c r="R15" s="33"/>
      <c r="S15" s="33"/>
      <c r="T15" s="33"/>
      <c r="U15" s="33"/>
      <c r="V15" s="33"/>
      <c r="X15" s="45">
        <v>11</v>
      </c>
      <c r="Y15" s="33"/>
      <c r="Z15" s="33"/>
      <c r="AA15" s="33"/>
      <c r="AB15" s="33"/>
      <c r="AC15" s="33"/>
      <c r="AD15" s="33"/>
      <c r="AE15" s="33"/>
      <c r="AF15" s="33"/>
      <c r="AG15" s="33"/>
      <c r="AH15" s="33"/>
      <c r="AI15" s="142" t="s">
        <v>79</v>
      </c>
      <c r="AJ15" s="33"/>
      <c r="AK15" s="33"/>
      <c r="AL15" s="33"/>
      <c r="AM15" s="33"/>
      <c r="AN15" s="33"/>
      <c r="AO15" s="33"/>
      <c r="AP15" s="33"/>
      <c r="AQ15" s="33"/>
      <c r="AR15" s="33"/>
      <c r="AS15" s="60"/>
      <c r="AT15" s="45">
        <v>11</v>
      </c>
      <c r="AU15" s="33"/>
      <c r="AV15" s="33"/>
      <c r="AW15" s="33"/>
      <c r="AX15" s="33"/>
      <c r="AY15" s="33"/>
      <c r="AZ15" s="33"/>
      <c r="BA15" s="33"/>
      <c r="BB15" s="33"/>
      <c r="BC15" s="33"/>
      <c r="BD15" s="33"/>
      <c r="BE15" s="33" t="s">
        <v>79</v>
      </c>
      <c r="BF15" s="33"/>
      <c r="BG15" s="33"/>
      <c r="BH15" s="33"/>
      <c r="BI15" s="33"/>
      <c r="BJ15" s="33"/>
      <c r="BK15" s="33"/>
      <c r="BL15" s="33"/>
      <c r="BM15" s="33"/>
      <c r="BN15" s="33"/>
      <c r="BP15" s="45">
        <v>11</v>
      </c>
      <c r="BQ15" s="33"/>
      <c r="BR15" s="33"/>
      <c r="BS15" s="33"/>
      <c r="BT15" s="33"/>
      <c r="BU15" s="33"/>
      <c r="BV15" s="33"/>
      <c r="BW15" s="33"/>
      <c r="BX15" s="33"/>
      <c r="BY15" s="33"/>
      <c r="BZ15" s="33"/>
      <c r="CA15" s="33" t="s">
        <v>507</v>
      </c>
      <c r="CB15" s="33"/>
      <c r="CC15" s="33"/>
      <c r="CD15" s="33"/>
      <c r="CE15" s="33"/>
      <c r="CF15" s="33"/>
      <c r="CG15" s="33"/>
      <c r="CH15" s="33"/>
      <c r="CI15" s="33"/>
      <c r="CJ15" s="33"/>
      <c r="CL15" s="45">
        <v>11</v>
      </c>
      <c r="CM15" s="33" t="str">
        <f t="shared" si="18"/>
        <v/>
      </c>
      <c r="CN15" s="33" t="str">
        <f t="shared" si="19"/>
        <v/>
      </c>
      <c r="CO15" s="33" t="str">
        <f t="shared" si="20"/>
        <v/>
      </c>
      <c r="CP15" s="33" t="str">
        <f t="shared" si="21"/>
        <v/>
      </c>
      <c r="CQ15" s="33" t="str">
        <f t="shared" si="22"/>
        <v/>
      </c>
      <c r="CR15" s="33" t="str">
        <f t="shared" si="23"/>
        <v/>
      </c>
      <c r="CS15" s="33" t="str">
        <f t="shared" si="24"/>
        <v/>
      </c>
      <c r="CT15" s="33" t="str">
        <f t="shared" si="25"/>
        <v/>
      </c>
      <c r="CU15" s="33" t="str">
        <f t="shared" si="26"/>
        <v/>
      </c>
      <c r="CV15" s="33" t="str">
        <f t="shared" si="27"/>
        <v/>
      </c>
      <c r="CW15" s="33" t="str">
        <f t="shared" si="28"/>
        <v>CUMPLE</v>
      </c>
      <c r="CX15" s="33" t="str">
        <f t="shared" si="29"/>
        <v/>
      </c>
      <c r="CY15" s="33" t="str">
        <f t="shared" si="30"/>
        <v/>
      </c>
      <c r="CZ15" s="33" t="str">
        <f t="shared" si="31"/>
        <v/>
      </c>
      <c r="DA15" s="33" t="str">
        <f t="shared" si="32"/>
        <v/>
      </c>
      <c r="DB15" s="33" t="str">
        <f t="shared" si="33"/>
        <v/>
      </c>
      <c r="DC15" s="33" t="str">
        <f t="shared" si="34"/>
        <v/>
      </c>
      <c r="DD15" s="33" t="str">
        <f t="shared" si="35"/>
        <v/>
      </c>
      <c r="DE15" s="33" t="str">
        <f t="shared" si="36"/>
        <v/>
      </c>
      <c r="DF15" s="33" t="str">
        <f t="shared" si="37"/>
        <v/>
      </c>
      <c r="DH15" s="45">
        <v>11</v>
      </c>
      <c r="DI15" s="33"/>
      <c r="DJ15" s="33"/>
      <c r="DK15" s="33"/>
      <c r="DL15" s="33"/>
      <c r="DM15" s="33"/>
      <c r="DN15" s="33"/>
      <c r="DO15" s="33"/>
      <c r="DP15" s="33"/>
      <c r="DQ15" s="33"/>
      <c r="DR15" s="33"/>
      <c r="DS15" s="33" t="s">
        <v>95</v>
      </c>
      <c r="DT15" s="33"/>
      <c r="DU15" s="33"/>
      <c r="DV15" s="33"/>
      <c r="DW15" s="33"/>
      <c r="DX15" s="33"/>
      <c r="DY15" s="33"/>
      <c r="DZ15" s="33"/>
      <c r="EA15" s="33"/>
      <c r="EB15" s="33"/>
      <c r="ED15" s="45">
        <v>11</v>
      </c>
      <c r="EE15" s="33">
        <f t="shared" si="38"/>
        <v>0</v>
      </c>
      <c r="EF15" s="33">
        <f t="shared" si="39"/>
        <v>0</v>
      </c>
      <c r="EG15" s="33">
        <f t="shared" si="40"/>
        <v>0</v>
      </c>
      <c r="EH15" s="33">
        <f t="shared" si="41"/>
        <v>0</v>
      </c>
      <c r="EI15" s="33">
        <f t="shared" si="42"/>
        <v>0</v>
      </c>
      <c r="EJ15" s="33">
        <f t="shared" si="43"/>
        <v>0</v>
      </c>
      <c r="EK15" s="33">
        <f t="shared" si="44"/>
        <v>0</v>
      </c>
      <c r="EL15" s="33">
        <f t="shared" si="45"/>
        <v>0</v>
      </c>
      <c r="EM15" s="33">
        <f t="shared" si="46"/>
        <v>0</v>
      </c>
      <c r="EN15" s="33">
        <f t="shared" si="47"/>
        <v>0</v>
      </c>
      <c r="EO15" s="33">
        <f t="shared" si="48"/>
        <v>20</v>
      </c>
      <c r="EP15" s="33">
        <f t="shared" si="49"/>
        <v>0</v>
      </c>
      <c r="EQ15" s="33">
        <f t="shared" si="50"/>
        <v>0</v>
      </c>
      <c r="ER15" s="33">
        <f t="shared" si="51"/>
        <v>0</v>
      </c>
      <c r="ES15" s="33">
        <f t="shared" si="52"/>
        <v>0</v>
      </c>
      <c r="ET15" s="33">
        <f t="shared" si="53"/>
        <v>0</v>
      </c>
      <c r="EU15" s="33">
        <f t="shared" si="54"/>
        <v>0</v>
      </c>
      <c r="EV15" s="33">
        <f t="shared" si="55"/>
        <v>0</v>
      </c>
      <c r="EW15" s="33">
        <f t="shared" si="56"/>
        <v>0</v>
      </c>
      <c r="EX15" s="33">
        <f t="shared" si="57"/>
        <v>0</v>
      </c>
      <c r="EZ15" s="45">
        <v>11</v>
      </c>
      <c r="FA15" s="38"/>
      <c r="FB15" s="39"/>
      <c r="FC15" s="37"/>
      <c r="FD15" s="37"/>
      <c r="FE15" s="37"/>
      <c r="FF15" s="37"/>
      <c r="FG15" s="37"/>
      <c r="FH15" s="37"/>
      <c r="FI15" s="37"/>
      <c r="FJ15" s="37"/>
      <c r="FK15" s="43">
        <v>31520720</v>
      </c>
      <c r="FL15" s="37"/>
      <c r="FM15" s="37"/>
      <c r="FN15" s="37"/>
      <c r="FO15" s="37"/>
      <c r="FP15" s="37"/>
      <c r="FQ15" s="37"/>
      <c r="FR15" s="37"/>
      <c r="FS15" s="37"/>
      <c r="FT15" s="37"/>
      <c r="FV15" s="49">
        <v>11</v>
      </c>
      <c r="FW15" s="46">
        <f t="shared" si="58"/>
        <v>0</v>
      </c>
      <c r="FX15" s="46">
        <f t="shared" si="59"/>
        <v>0</v>
      </c>
      <c r="FY15" s="46">
        <f t="shared" si="60"/>
        <v>0</v>
      </c>
      <c r="FZ15" s="46">
        <f t="shared" si="61"/>
        <v>0</v>
      </c>
      <c r="GA15" s="46">
        <f t="shared" si="62"/>
        <v>0</v>
      </c>
      <c r="GB15" s="46">
        <f t="shared" si="63"/>
        <v>0</v>
      </c>
      <c r="GC15" s="46">
        <f t="shared" si="64"/>
        <v>0</v>
      </c>
      <c r="GD15" s="46">
        <f t="shared" si="65"/>
        <v>0</v>
      </c>
      <c r="GE15" s="46">
        <f t="shared" si="66"/>
        <v>0</v>
      </c>
      <c r="GF15" s="46">
        <f t="shared" si="67"/>
        <v>0</v>
      </c>
      <c r="GG15" s="46">
        <f t="shared" si="68"/>
        <v>31520720</v>
      </c>
      <c r="GH15" s="46">
        <f t="shared" si="69"/>
        <v>0</v>
      </c>
      <c r="GI15" s="46">
        <f t="shared" si="70"/>
        <v>0</v>
      </c>
      <c r="GJ15" s="46">
        <f t="shared" si="71"/>
        <v>0</v>
      </c>
      <c r="GK15" s="46">
        <f t="shared" si="72"/>
        <v>0</v>
      </c>
      <c r="GL15" s="46">
        <f t="shared" si="73"/>
        <v>0</v>
      </c>
      <c r="GM15" s="46">
        <f t="shared" si="74"/>
        <v>0</v>
      </c>
      <c r="GN15" s="46">
        <f t="shared" si="75"/>
        <v>0</v>
      </c>
      <c r="GO15" s="46">
        <f t="shared" si="76"/>
        <v>0</v>
      </c>
      <c r="GP15" s="46">
        <f t="shared" si="77"/>
        <v>0</v>
      </c>
      <c r="GQ15" s="129">
        <f t="array" ref="GQ15">+MIN(IF(FW15:GP15&lt;&gt;0,FW15:GP15))</f>
        <v>31520720</v>
      </c>
      <c r="GR15" s="121">
        <v>31520720</v>
      </c>
      <c r="GS15" s="132" t="str">
        <f t="shared" si="78"/>
        <v>Cumple</v>
      </c>
      <c r="GT15" s="117"/>
      <c r="GU15" s="45">
        <v>11</v>
      </c>
      <c r="GV15" s="53">
        <f t="shared" si="79"/>
        <v>0</v>
      </c>
      <c r="GW15" s="53">
        <f t="shared" si="80"/>
        <v>0</v>
      </c>
      <c r="GX15" s="53">
        <f t="shared" si="81"/>
        <v>0</v>
      </c>
      <c r="GY15" s="53">
        <f t="shared" si="82"/>
        <v>0</v>
      </c>
      <c r="GZ15" s="53">
        <f t="shared" si="83"/>
        <v>0</v>
      </c>
      <c r="HA15" s="53">
        <f t="shared" si="84"/>
        <v>0</v>
      </c>
      <c r="HB15" s="53">
        <f t="shared" si="85"/>
        <v>0</v>
      </c>
      <c r="HC15" s="53">
        <f t="shared" si="86"/>
        <v>0</v>
      </c>
      <c r="HD15" s="53">
        <f t="shared" si="87"/>
        <v>0</v>
      </c>
      <c r="HE15" s="53">
        <f t="shared" si="88"/>
        <v>0</v>
      </c>
      <c r="HF15" s="53">
        <f t="shared" si="89"/>
        <v>40</v>
      </c>
      <c r="HG15" s="53">
        <f t="shared" si="90"/>
        <v>0</v>
      </c>
      <c r="HH15" s="53">
        <f t="shared" si="91"/>
        <v>0</v>
      </c>
      <c r="HI15" s="53">
        <f t="shared" si="92"/>
        <v>0</v>
      </c>
      <c r="HJ15" s="53">
        <f t="shared" si="93"/>
        <v>0</v>
      </c>
      <c r="HK15" s="53">
        <f t="shared" si="94"/>
        <v>0</v>
      </c>
      <c r="HL15" s="53">
        <f t="shared" si="95"/>
        <v>0</v>
      </c>
      <c r="HM15" s="53">
        <f t="shared" si="96"/>
        <v>0</v>
      </c>
      <c r="HN15" s="53">
        <f t="shared" si="97"/>
        <v>0</v>
      </c>
      <c r="HO15" s="54">
        <f t="shared" si="98"/>
        <v>0</v>
      </c>
      <c r="HQ15" s="45">
        <v>11</v>
      </c>
      <c r="HR15" s="56">
        <f t="shared" si="16"/>
        <v>60</v>
      </c>
      <c r="HS15" s="61" t="str">
        <f>+IF(MAXA(HU15:IN15)=0,"NO ADJUDICADO",HLOOKUP(MAXA(HU15:IN15),HU15:$IN$93,(90-HQ15),FALSE))</f>
        <v>UNION TEMPORAL (IMPOINTER SAS Y MULTIPRODUCTOS BULL)</v>
      </c>
      <c r="HT15" s="119">
        <f t="shared" si="99"/>
        <v>31520720</v>
      </c>
      <c r="HU15" s="54">
        <f t="shared" si="100"/>
        <v>0</v>
      </c>
      <c r="HV15" s="54">
        <f t="shared" si="101"/>
        <v>0</v>
      </c>
      <c r="HW15" s="54">
        <f t="shared" si="102"/>
        <v>0</v>
      </c>
      <c r="HX15" s="54">
        <f t="shared" si="103"/>
        <v>0</v>
      </c>
      <c r="HY15" s="54">
        <f t="shared" si="104"/>
        <v>0</v>
      </c>
      <c r="HZ15" s="54">
        <f t="shared" si="105"/>
        <v>0</v>
      </c>
      <c r="IA15" s="54">
        <f t="shared" si="106"/>
        <v>0</v>
      </c>
      <c r="IB15" s="54">
        <f t="shared" si="107"/>
        <v>0</v>
      </c>
      <c r="IC15" s="54">
        <f t="shared" si="108"/>
        <v>0</v>
      </c>
      <c r="ID15" s="54">
        <f t="shared" si="109"/>
        <v>0</v>
      </c>
      <c r="IE15" s="54">
        <f t="shared" si="110"/>
        <v>60</v>
      </c>
      <c r="IF15" s="54">
        <f t="shared" si="111"/>
        <v>0</v>
      </c>
      <c r="IG15" s="54">
        <f t="shared" si="112"/>
        <v>0</v>
      </c>
      <c r="IH15" s="54">
        <f t="shared" si="113"/>
        <v>0</v>
      </c>
      <c r="II15" s="54">
        <f t="shared" si="114"/>
        <v>0</v>
      </c>
      <c r="IJ15" s="54">
        <f t="shared" si="115"/>
        <v>0</v>
      </c>
      <c r="IK15" s="54">
        <f t="shared" si="116"/>
        <v>0</v>
      </c>
      <c r="IL15" s="54">
        <f t="shared" si="117"/>
        <v>0</v>
      </c>
      <c r="IM15" s="54">
        <f t="shared" si="118"/>
        <v>0</v>
      </c>
      <c r="IN15" s="54">
        <f t="shared" si="119"/>
        <v>0</v>
      </c>
    </row>
    <row r="16" spans="2:248" x14ac:dyDescent="0.35">
      <c r="B16" s="45">
        <v>12</v>
      </c>
      <c r="C16" s="33"/>
      <c r="D16" s="33"/>
      <c r="E16" s="33" t="s">
        <v>79</v>
      </c>
      <c r="F16" s="33"/>
      <c r="G16" s="33"/>
      <c r="H16" s="33"/>
      <c r="I16" s="33"/>
      <c r="J16" s="33"/>
      <c r="K16" s="33"/>
      <c r="L16" s="33"/>
      <c r="M16" s="33" t="s">
        <v>79</v>
      </c>
      <c r="N16" s="33"/>
      <c r="O16" s="33"/>
      <c r="P16" s="33"/>
      <c r="Q16" s="33"/>
      <c r="R16" s="33"/>
      <c r="S16" s="33"/>
      <c r="T16" s="33"/>
      <c r="U16" s="33"/>
      <c r="V16" s="33"/>
      <c r="X16" s="45">
        <v>12</v>
      </c>
      <c r="Y16" s="33"/>
      <c r="Z16" s="33"/>
      <c r="AA16" s="33" t="s">
        <v>79</v>
      </c>
      <c r="AB16" s="33"/>
      <c r="AC16" s="33"/>
      <c r="AD16" s="33"/>
      <c r="AE16" s="33"/>
      <c r="AF16" s="33"/>
      <c r="AG16" s="33"/>
      <c r="AH16" s="33"/>
      <c r="AI16" s="142" t="s">
        <v>79</v>
      </c>
      <c r="AJ16" s="33"/>
      <c r="AK16" s="33"/>
      <c r="AL16" s="33"/>
      <c r="AM16" s="33"/>
      <c r="AN16" s="33"/>
      <c r="AO16" s="33"/>
      <c r="AP16" s="33"/>
      <c r="AQ16" s="33"/>
      <c r="AR16" s="33"/>
      <c r="AS16" s="60"/>
      <c r="AT16" s="45">
        <v>12</v>
      </c>
      <c r="AU16" s="33"/>
      <c r="AV16" s="33"/>
      <c r="AW16" s="33" t="s">
        <v>79</v>
      </c>
      <c r="AX16" s="33"/>
      <c r="AY16" s="33"/>
      <c r="AZ16" s="33"/>
      <c r="BA16" s="33"/>
      <c r="BB16" s="33"/>
      <c r="BC16" s="33"/>
      <c r="BD16" s="33"/>
      <c r="BE16" s="33" t="s">
        <v>79</v>
      </c>
      <c r="BF16" s="33"/>
      <c r="BG16" s="33"/>
      <c r="BH16" s="33"/>
      <c r="BI16" s="33"/>
      <c r="BJ16" s="33"/>
      <c r="BK16" s="33"/>
      <c r="BL16" s="33"/>
      <c r="BM16" s="33"/>
      <c r="BN16" s="33"/>
      <c r="BP16" s="45">
        <v>12</v>
      </c>
      <c r="BQ16" s="33"/>
      <c r="BR16" s="33"/>
      <c r="BS16" s="33" t="s">
        <v>507</v>
      </c>
      <c r="BT16" s="33"/>
      <c r="BU16" s="33"/>
      <c r="BV16" s="33"/>
      <c r="BW16" s="33"/>
      <c r="BX16" s="33"/>
      <c r="BY16" s="33"/>
      <c r="BZ16" s="33"/>
      <c r="CA16" s="33" t="s">
        <v>507</v>
      </c>
      <c r="CB16" s="33"/>
      <c r="CC16" s="33"/>
      <c r="CD16" s="33"/>
      <c r="CE16" s="33"/>
      <c r="CF16" s="33"/>
      <c r="CG16" s="33"/>
      <c r="CH16" s="33"/>
      <c r="CI16" s="33"/>
      <c r="CJ16" s="33"/>
      <c r="CL16" s="45">
        <v>12</v>
      </c>
      <c r="CM16" s="33" t="str">
        <f t="shared" si="18"/>
        <v/>
      </c>
      <c r="CN16" s="33" t="str">
        <f t="shared" si="19"/>
        <v/>
      </c>
      <c r="CO16" s="33" t="str">
        <f t="shared" si="20"/>
        <v>CUMPLE</v>
      </c>
      <c r="CP16" s="33" t="str">
        <f t="shared" si="21"/>
        <v/>
      </c>
      <c r="CQ16" s="33" t="str">
        <f t="shared" si="22"/>
        <v/>
      </c>
      <c r="CR16" s="33" t="str">
        <f t="shared" si="23"/>
        <v/>
      </c>
      <c r="CS16" s="33" t="str">
        <f t="shared" si="24"/>
        <v/>
      </c>
      <c r="CT16" s="33" t="str">
        <f t="shared" si="25"/>
        <v/>
      </c>
      <c r="CU16" s="33" t="str">
        <f t="shared" si="26"/>
        <v/>
      </c>
      <c r="CV16" s="33" t="str">
        <f t="shared" si="27"/>
        <v/>
      </c>
      <c r="CW16" s="33" t="str">
        <f t="shared" si="28"/>
        <v>CUMPLE</v>
      </c>
      <c r="CX16" s="33" t="str">
        <f t="shared" si="29"/>
        <v/>
      </c>
      <c r="CY16" s="33" t="str">
        <f t="shared" si="30"/>
        <v/>
      </c>
      <c r="CZ16" s="33" t="str">
        <f t="shared" si="31"/>
        <v/>
      </c>
      <c r="DA16" s="33" t="str">
        <f t="shared" si="32"/>
        <v/>
      </c>
      <c r="DB16" s="33" t="str">
        <f t="shared" si="33"/>
        <v/>
      </c>
      <c r="DC16" s="33" t="str">
        <f t="shared" si="34"/>
        <v/>
      </c>
      <c r="DD16" s="33" t="str">
        <f t="shared" si="35"/>
        <v/>
      </c>
      <c r="DE16" s="33" t="str">
        <f t="shared" si="36"/>
        <v/>
      </c>
      <c r="DF16" s="33" t="str">
        <f t="shared" si="37"/>
        <v/>
      </c>
      <c r="DH16" s="45">
        <v>12</v>
      </c>
      <c r="DI16" s="33"/>
      <c r="DJ16" s="33"/>
      <c r="DK16" s="33" t="s">
        <v>98</v>
      </c>
      <c r="DL16" s="33"/>
      <c r="DM16" s="33"/>
      <c r="DN16" s="33"/>
      <c r="DO16" s="33"/>
      <c r="DP16" s="33"/>
      <c r="DQ16" s="33"/>
      <c r="DR16" s="33"/>
      <c r="DS16" s="33" t="s">
        <v>95</v>
      </c>
      <c r="DT16" s="33"/>
      <c r="DU16" s="33"/>
      <c r="DV16" s="33"/>
      <c r="DW16" s="33"/>
      <c r="DX16" s="33"/>
      <c r="DY16" s="33"/>
      <c r="DZ16" s="33"/>
      <c r="EA16" s="33"/>
      <c r="EB16" s="33"/>
      <c r="ED16" s="45">
        <v>12</v>
      </c>
      <c r="EE16" s="33">
        <f t="shared" si="38"/>
        <v>0</v>
      </c>
      <c r="EF16" s="33">
        <f t="shared" si="39"/>
        <v>0</v>
      </c>
      <c r="EG16" s="33">
        <f t="shared" si="40"/>
        <v>60</v>
      </c>
      <c r="EH16" s="33">
        <f t="shared" si="41"/>
        <v>0</v>
      </c>
      <c r="EI16" s="33">
        <f t="shared" si="42"/>
        <v>0</v>
      </c>
      <c r="EJ16" s="33">
        <f t="shared" si="43"/>
        <v>0</v>
      </c>
      <c r="EK16" s="33">
        <f t="shared" si="44"/>
        <v>0</v>
      </c>
      <c r="EL16" s="33">
        <f t="shared" si="45"/>
        <v>0</v>
      </c>
      <c r="EM16" s="33">
        <f t="shared" si="46"/>
        <v>0</v>
      </c>
      <c r="EN16" s="33">
        <f t="shared" si="47"/>
        <v>0</v>
      </c>
      <c r="EO16" s="33">
        <f t="shared" si="48"/>
        <v>20</v>
      </c>
      <c r="EP16" s="33">
        <f t="shared" si="49"/>
        <v>0</v>
      </c>
      <c r="EQ16" s="33">
        <f t="shared" si="50"/>
        <v>0</v>
      </c>
      <c r="ER16" s="33">
        <f t="shared" si="51"/>
        <v>0</v>
      </c>
      <c r="ES16" s="33">
        <f t="shared" si="52"/>
        <v>0</v>
      </c>
      <c r="ET16" s="33">
        <f t="shared" si="53"/>
        <v>0</v>
      </c>
      <c r="EU16" s="33">
        <f t="shared" si="54"/>
        <v>0</v>
      </c>
      <c r="EV16" s="33">
        <f t="shared" si="55"/>
        <v>0</v>
      </c>
      <c r="EW16" s="33">
        <f t="shared" si="56"/>
        <v>0</v>
      </c>
      <c r="EX16" s="33">
        <f t="shared" si="57"/>
        <v>0</v>
      </c>
      <c r="EZ16" s="45">
        <v>12</v>
      </c>
      <c r="FA16" s="38"/>
      <c r="FB16" s="39"/>
      <c r="FC16" s="37">
        <v>19305860</v>
      </c>
      <c r="FD16" s="37"/>
      <c r="FE16" s="37"/>
      <c r="FF16" s="37"/>
      <c r="FG16" s="37"/>
      <c r="FH16" s="37"/>
      <c r="FI16" s="37"/>
      <c r="FJ16" s="37"/>
      <c r="FK16" s="44">
        <v>16051791</v>
      </c>
      <c r="FL16" s="37"/>
      <c r="FM16" s="37"/>
      <c r="FN16" s="37"/>
      <c r="FO16" s="37"/>
      <c r="FP16" s="37"/>
      <c r="FQ16" s="37"/>
      <c r="FR16" s="37"/>
      <c r="FS16" s="37"/>
      <c r="FT16" s="37"/>
      <c r="FV16" s="49">
        <v>12</v>
      </c>
      <c r="FW16" s="46">
        <f t="shared" si="58"/>
        <v>0</v>
      </c>
      <c r="FX16" s="46">
        <f t="shared" si="59"/>
        <v>0</v>
      </c>
      <c r="FY16" s="46">
        <f t="shared" si="60"/>
        <v>19305860</v>
      </c>
      <c r="FZ16" s="46">
        <f t="shared" si="61"/>
        <v>0</v>
      </c>
      <c r="GA16" s="46">
        <f t="shared" si="62"/>
        <v>0</v>
      </c>
      <c r="GB16" s="46">
        <f t="shared" si="63"/>
        <v>0</v>
      </c>
      <c r="GC16" s="46">
        <f t="shared" si="64"/>
        <v>0</v>
      </c>
      <c r="GD16" s="46">
        <f t="shared" si="65"/>
        <v>0</v>
      </c>
      <c r="GE16" s="46">
        <f t="shared" si="66"/>
        <v>0</v>
      </c>
      <c r="GF16" s="46">
        <f t="shared" si="67"/>
        <v>0</v>
      </c>
      <c r="GG16" s="46">
        <f t="shared" si="68"/>
        <v>16051791</v>
      </c>
      <c r="GH16" s="46">
        <f t="shared" si="69"/>
        <v>0</v>
      </c>
      <c r="GI16" s="46">
        <f t="shared" si="70"/>
        <v>0</v>
      </c>
      <c r="GJ16" s="46">
        <f t="shared" si="71"/>
        <v>0</v>
      </c>
      <c r="GK16" s="46">
        <f t="shared" si="72"/>
        <v>0</v>
      </c>
      <c r="GL16" s="46">
        <f t="shared" si="73"/>
        <v>0</v>
      </c>
      <c r="GM16" s="46">
        <f t="shared" si="74"/>
        <v>0</v>
      </c>
      <c r="GN16" s="46">
        <f t="shared" si="75"/>
        <v>0</v>
      </c>
      <c r="GO16" s="46">
        <f t="shared" si="76"/>
        <v>0</v>
      </c>
      <c r="GP16" s="46">
        <f t="shared" si="77"/>
        <v>0</v>
      </c>
      <c r="GQ16" s="129">
        <f t="array" ref="GQ16">+MIN(IF(FW16:GP16&lt;&gt;0,FW16:GP16))</f>
        <v>16051791</v>
      </c>
      <c r="GR16" s="121">
        <v>19544679</v>
      </c>
      <c r="GS16" s="132" t="str">
        <f t="shared" si="78"/>
        <v>Cumple</v>
      </c>
      <c r="GT16" s="117"/>
      <c r="GU16" s="45">
        <v>12</v>
      </c>
      <c r="GV16" s="53">
        <f t="shared" si="79"/>
        <v>0</v>
      </c>
      <c r="GW16" s="53">
        <f t="shared" si="80"/>
        <v>0</v>
      </c>
      <c r="GX16" s="53">
        <f t="shared" si="81"/>
        <v>33.257862638597814</v>
      </c>
      <c r="GY16" s="53">
        <f t="shared" si="82"/>
        <v>0</v>
      </c>
      <c r="GZ16" s="53">
        <f t="shared" si="83"/>
        <v>0</v>
      </c>
      <c r="HA16" s="53">
        <f t="shared" si="84"/>
        <v>0</v>
      </c>
      <c r="HB16" s="53">
        <f t="shared" si="85"/>
        <v>0</v>
      </c>
      <c r="HC16" s="53">
        <f t="shared" si="86"/>
        <v>0</v>
      </c>
      <c r="HD16" s="53">
        <f t="shared" si="87"/>
        <v>0</v>
      </c>
      <c r="HE16" s="53">
        <f t="shared" si="88"/>
        <v>0</v>
      </c>
      <c r="HF16" s="53">
        <f t="shared" si="89"/>
        <v>40</v>
      </c>
      <c r="HG16" s="53">
        <f t="shared" si="90"/>
        <v>0</v>
      </c>
      <c r="HH16" s="53">
        <f t="shared" si="91"/>
        <v>0</v>
      </c>
      <c r="HI16" s="53">
        <f t="shared" si="92"/>
        <v>0</v>
      </c>
      <c r="HJ16" s="53">
        <f t="shared" si="93"/>
        <v>0</v>
      </c>
      <c r="HK16" s="53">
        <f t="shared" si="94"/>
        <v>0</v>
      </c>
      <c r="HL16" s="53">
        <f t="shared" si="95"/>
        <v>0</v>
      </c>
      <c r="HM16" s="53">
        <f t="shared" si="96"/>
        <v>0</v>
      </c>
      <c r="HN16" s="53">
        <f t="shared" si="97"/>
        <v>0</v>
      </c>
      <c r="HO16" s="54">
        <f t="shared" si="98"/>
        <v>0</v>
      </c>
      <c r="HQ16" s="45">
        <v>12</v>
      </c>
      <c r="HR16" s="56">
        <f t="shared" si="16"/>
        <v>93.257862638597814</v>
      </c>
      <c r="HS16" s="61" t="str">
        <f>+IF(MAXA(HU16:IN16)=0,"NO ADJUDICADO",HLOOKUP(MAXA(HU16:IN16),HU16:$IN$93,(90-HQ16),FALSE))</f>
        <v>ICL DIDACTICA LTDA</v>
      </c>
      <c r="HT16" s="119">
        <f t="shared" si="99"/>
        <v>16051791</v>
      </c>
      <c r="HU16" s="54">
        <f t="shared" si="100"/>
        <v>0</v>
      </c>
      <c r="HV16" s="54">
        <f t="shared" si="101"/>
        <v>0</v>
      </c>
      <c r="HW16" s="54">
        <f t="shared" si="102"/>
        <v>93.257862638597814</v>
      </c>
      <c r="HX16" s="54">
        <f t="shared" si="103"/>
        <v>0</v>
      </c>
      <c r="HY16" s="54">
        <f t="shared" si="104"/>
        <v>0</v>
      </c>
      <c r="HZ16" s="54">
        <f t="shared" si="105"/>
        <v>0</v>
      </c>
      <c r="IA16" s="54">
        <f t="shared" si="106"/>
        <v>0</v>
      </c>
      <c r="IB16" s="54">
        <f t="shared" si="107"/>
        <v>0</v>
      </c>
      <c r="IC16" s="54">
        <f t="shared" si="108"/>
        <v>0</v>
      </c>
      <c r="ID16" s="54">
        <f t="shared" si="109"/>
        <v>0</v>
      </c>
      <c r="IE16" s="54">
        <f t="shared" si="110"/>
        <v>60</v>
      </c>
      <c r="IF16" s="54">
        <f t="shared" si="111"/>
        <v>0</v>
      </c>
      <c r="IG16" s="54">
        <f t="shared" si="112"/>
        <v>0</v>
      </c>
      <c r="IH16" s="54">
        <f t="shared" si="113"/>
        <v>0</v>
      </c>
      <c r="II16" s="54">
        <f t="shared" si="114"/>
        <v>0</v>
      </c>
      <c r="IJ16" s="54">
        <f t="shared" si="115"/>
        <v>0</v>
      </c>
      <c r="IK16" s="54">
        <f t="shared" si="116"/>
        <v>0</v>
      </c>
      <c r="IL16" s="54">
        <f t="shared" si="117"/>
        <v>0</v>
      </c>
      <c r="IM16" s="54">
        <f t="shared" si="118"/>
        <v>0</v>
      </c>
      <c r="IN16" s="54">
        <f t="shared" si="119"/>
        <v>0</v>
      </c>
    </row>
    <row r="17" spans="2:248" x14ac:dyDescent="0.35">
      <c r="B17" s="45">
        <v>13</v>
      </c>
      <c r="C17" s="33"/>
      <c r="D17" s="33"/>
      <c r="E17" s="33"/>
      <c r="F17" s="33"/>
      <c r="G17" s="33"/>
      <c r="H17" s="33"/>
      <c r="I17" s="33"/>
      <c r="J17" s="33"/>
      <c r="K17" s="33"/>
      <c r="L17" s="33"/>
      <c r="M17" s="33" t="s">
        <v>79</v>
      </c>
      <c r="N17" s="33"/>
      <c r="O17" s="33"/>
      <c r="P17" s="33"/>
      <c r="Q17" s="33"/>
      <c r="R17" s="33"/>
      <c r="S17" s="33"/>
      <c r="T17" s="33"/>
      <c r="U17" s="33"/>
      <c r="V17" s="33"/>
      <c r="X17" s="45">
        <v>13</v>
      </c>
      <c r="Y17" s="33"/>
      <c r="Z17" s="33"/>
      <c r="AA17" s="33"/>
      <c r="AB17" s="33"/>
      <c r="AC17" s="33"/>
      <c r="AD17" s="33"/>
      <c r="AE17" s="33"/>
      <c r="AF17" s="33"/>
      <c r="AG17" s="33"/>
      <c r="AH17" s="33"/>
      <c r="AI17" s="142" t="s">
        <v>79</v>
      </c>
      <c r="AJ17" s="33"/>
      <c r="AK17" s="33"/>
      <c r="AL17" s="33"/>
      <c r="AM17" s="33"/>
      <c r="AN17" s="33"/>
      <c r="AO17" s="33"/>
      <c r="AP17" s="33"/>
      <c r="AQ17" s="33"/>
      <c r="AR17" s="33"/>
      <c r="AS17" s="60"/>
      <c r="AT17" s="45">
        <v>13</v>
      </c>
      <c r="AU17" s="33"/>
      <c r="AV17" s="33"/>
      <c r="AW17" s="33"/>
      <c r="AX17" s="33"/>
      <c r="AY17" s="33"/>
      <c r="AZ17" s="33"/>
      <c r="BA17" s="33"/>
      <c r="BB17" s="33"/>
      <c r="BC17" s="33"/>
      <c r="BD17" s="33"/>
      <c r="BE17" s="33" t="s">
        <v>79</v>
      </c>
      <c r="BF17" s="33"/>
      <c r="BG17" s="33"/>
      <c r="BH17" s="33"/>
      <c r="BI17" s="33"/>
      <c r="BJ17" s="33"/>
      <c r="BK17" s="33"/>
      <c r="BL17" s="33"/>
      <c r="BM17" s="33"/>
      <c r="BN17" s="33"/>
      <c r="BP17" s="45">
        <v>13</v>
      </c>
      <c r="BQ17" s="33"/>
      <c r="BR17" s="33"/>
      <c r="BS17" s="33"/>
      <c r="BT17" s="33"/>
      <c r="BU17" s="33"/>
      <c r="BV17" s="33"/>
      <c r="BW17" s="33"/>
      <c r="BX17" s="33"/>
      <c r="BY17" s="33"/>
      <c r="BZ17" s="33"/>
      <c r="CA17" s="33" t="s">
        <v>507</v>
      </c>
      <c r="CB17" s="33"/>
      <c r="CC17" s="33"/>
      <c r="CD17" s="33"/>
      <c r="CE17" s="33"/>
      <c r="CF17" s="33"/>
      <c r="CG17" s="33"/>
      <c r="CH17" s="33"/>
      <c r="CI17" s="33"/>
      <c r="CJ17" s="33"/>
      <c r="CL17" s="45">
        <v>13</v>
      </c>
      <c r="CM17" s="33" t="str">
        <f t="shared" si="18"/>
        <v/>
      </c>
      <c r="CN17" s="33" t="str">
        <f t="shared" si="19"/>
        <v/>
      </c>
      <c r="CO17" s="33" t="str">
        <f t="shared" si="20"/>
        <v/>
      </c>
      <c r="CP17" s="33" t="str">
        <f t="shared" si="21"/>
        <v/>
      </c>
      <c r="CQ17" s="33" t="str">
        <f t="shared" si="22"/>
        <v/>
      </c>
      <c r="CR17" s="33" t="str">
        <f t="shared" si="23"/>
        <v/>
      </c>
      <c r="CS17" s="33" t="str">
        <f t="shared" si="24"/>
        <v/>
      </c>
      <c r="CT17" s="33" t="str">
        <f t="shared" si="25"/>
        <v/>
      </c>
      <c r="CU17" s="33" t="str">
        <f t="shared" si="26"/>
        <v/>
      </c>
      <c r="CV17" s="33" t="str">
        <f t="shared" si="27"/>
        <v/>
      </c>
      <c r="CW17" s="33" t="str">
        <f t="shared" si="28"/>
        <v>CUMPLE</v>
      </c>
      <c r="CX17" s="33" t="str">
        <f t="shared" si="29"/>
        <v/>
      </c>
      <c r="CY17" s="33" t="str">
        <f t="shared" si="30"/>
        <v/>
      </c>
      <c r="CZ17" s="33" t="str">
        <f t="shared" si="31"/>
        <v/>
      </c>
      <c r="DA17" s="33" t="str">
        <f t="shared" si="32"/>
        <v/>
      </c>
      <c r="DB17" s="33" t="str">
        <f t="shared" si="33"/>
        <v/>
      </c>
      <c r="DC17" s="33" t="str">
        <f t="shared" si="34"/>
        <v/>
      </c>
      <c r="DD17" s="33" t="str">
        <f t="shared" si="35"/>
        <v/>
      </c>
      <c r="DE17" s="33" t="str">
        <f t="shared" si="36"/>
        <v/>
      </c>
      <c r="DF17" s="33" t="str">
        <f t="shared" si="37"/>
        <v/>
      </c>
      <c r="DH17" s="45">
        <v>13</v>
      </c>
      <c r="DI17" s="33"/>
      <c r="DJ17" s="33"/>
      <c r="DK17" s="33"/>
      <c r="DL17" s="33"/>
      <c r="DM17" s="33"/>
      <c r="DN17" s="33"/>
      <c r="DO17" s="33"/>
      <c r="DP17" s="33"/>
      <c r="DQ17" s="33"/>
      <c r="DR17" s="33"/>
      <c r="DS17" s="33" t="s">
        <v>95</v>
      </c>
      <c r="DT17" s="33"/>
      <c r="DU17" s="33"/>
      <c r="DV17" s="33"/>
      <c r="DW17" s="33"/>
      <c r="DX17" s="33"/>
      <c r="DY17" s="33"/>
      <c r="DZ17" s="33"/>
      <c r="EA17" s="33"/>
      <c r="EB17" s="33"/>
      <c r="ED17" s="45">
        <v>13</v>
      </c>
      <c r="EE17" s="33">
        <f t="shared" si="38"/>
        <v>0</v>
      </c>
      <c r="EF17" s="33">
        <f t="shared" si="39"/>
        <v>0</v>
      </c>
      <c r="EG17" s="33">
        <f t="shared" si="40"/>
        <v>0</v>
      </c>
      <c r="EH17" s="33">
        <f t="shared" si="41"/>
        <v>0</v>
      </c>
      <c r="EI17" s="33">
        <f t="shared" si="42"/>
        <v>0</v>
      </c>
      <c r="EJ17" s="33">
        <f t="shared" si="43"/>
        <v>0</v>
      </c>
      <c r="EK17" s="33">
        <f t="shared" si="44"/>
        <v>0</v>
      </c>
      <c r="EL17" s="33">
        <f t="shared" si="45"/>
        <v>0</v>
      </c>
      <c r="EM17" s="33">
        <f t="shared" si="46"/>
        <v>0</v>
      </c>
      <c r="EN17" s="33">
        <f t="shared" si="47"/>
        <v>0</v>
      </c>
      <c r="EO17" s="33">
        <f t="shared" si="48"/>
        <v>20</v>
      </c>
      <c r="EP17" s="33">
        <f t="shared" si="49"/>
        <v>0</v>
      </c>
      <c r="EQ17" s="33">
        <f t="shared" si="50"/>
        <v>0</v>
      </c>
      <c r="ER17" s="33">
        <f t="shared" si="51"/>
        <v>0</v>
      </c>
      <c r="ES17" s="33">
        <f t="shared" si="52"/>
        <v>0</v>
      </c>
      <c r="ET17" s="33">
        <f t="shared" si="53"/>
        <v>0</v>
      </c>
      <c r="EU17" s="33">
        <f t="shared" si="54"/>
        <v>0</v>
      </c>
      <c r="EV17" s="33">
        <f t="shared" si="55"/>
        <v>0</v>
      </c>
      <c r="EW17" s="33">
        <f t="shared" si="56"/>
        <v>0</v>
      </c>
      <c r="EX17" s="33">
        <f t="shared" si="57"/>
        <v>0</v>
      </c>
      <c r="EZ17" s="45">
        <v>13</v>
      </c>
      <c r="FA17" s="38"/>
      <c r="FB17" s="39"/>
      <c r="FC17" s="37"/>
      <c r="FD17" s="37"/>
      <c r="FE17" s="37"/>
      <c r="FF17" s="37"/>
      <c r="FG17" s="37"/>
      <c r="FH17" s="37"/>
      <c r="FI17" s="37"/>
      <c r="FJ17" s="37"/>
      <c r="FK17" s="43">
        <v>21807940</v>
      </c>
      <c r="FL17" s="37"/>
      <c r="FM17" s="37"/>
      <c r="FN17" s="37"/>
      <c r="FO17" s="37"/>
      <c r="FP17" s="37"/>
      <c r="FQ17" s="37"/>
      <c r="FR17" s="37"/>
      <c r="FS17" s="37"/>
      <c r="FT17" s="37"/>
      <c r="FV17" s="49">
        <v>13</v>
      </c>
      <c r="FW17" s="46">
        <f t="shared" si="58"/>
        <v>0</v>
      </c>
      <c r="FX17" s="46">
        <f t="shared" si="59"/>
        <v>0</v>
      </c>
      <c r="FY17" s="46">
        <f t="shared" si="60"/>
        <v>0</v>
      </c>
      <c r="FZ17" s="46">
        <f t="shared" si="61"/>
        <v>0</v>
      </c>
      <c r="GA17" s="46">
        <f t="shared" si="62"/>
        <v>0</v>
      </c>
      <c r="GB17" s="46">
        <f t="shared" si="63"/>
        <v>0</v>
      </c>
      <c r="GC17" s="46">
        <f t="shared" si="64"/>
        <v>0</v>
      </c>
      <c r="GD17" s="46">
        <f t="shared" si="65"/>
        <v>0</v>
      </c>
      <c r="GE17" s="46">
        <f t="shared" si="66"/>
        <v>0</v>
      </c>
      <c r="GF17" s="46">
        <f t="shared" si="67"/>
        <v>0</v>
      </c>
      <c r="GG17" s="46">
        <f t="shared" si="68"/>
        <v>21807940</v>
      </c>
      <c r="GH17" s="46">
        <f t="shared" si="69"/>
        <v>0</v>
      </c>
      <c r="GI17" s="46">
        <f t="shared" si="70"/>
        <v>0</v>
      </c>
      <c r="GJ17" s="46">
        <f t="shared" si="71"/>
        <v>0</v>
      </c>
      <c r="GK17" s="46">
        <f t="shared" si="72"/>
        <v>0</v>
      </c>
      <c r="GL17" s="46">
        <f t="shared" si="73"/>
        <v>0</v>
      </c>
      <c r="GM17" s="46">
        <f t="shared" si="74"/>
        <v>0</v>
      </c>
      <c r="GN17" s="46">
        <f t="shared" si="75"/>
        <v>0</v>
      </c>
      <c r="GO17" s="46">
        <f t="shared" si="76"/>
        <v>0</v>
      </c>
      <c r="GP17" s="46">
        <f t="shared" si="77"/>
        <v>0</v>
      </c>
      <c r="GQ17" s="129">
        <f t="array" ref="GQ17">+MIN(IF(FW17:GP17&lt;&gt;0,FW17:GP17))</f>
        <v>21807940</v>
      </c>
      <c r="GR17" s="121">
        <v>21807940</v>
      </c>
      <c r="GS17" s="132" t="str">
        <f t="shared" si="78"/>
        <v>Cumple</v>
      </c>
      <c r="GT17" s="117"/>
      <c r="GU17" s="45">
        <v>13</v>
      </c>
      <c r="GV17" s="53">
        <f t="shared" si="79"/>
        <v>0</v>
      </c>
      <c r="GW17" s="53">
        <f t="shared" si="80"/>
        <v>0</v>
      </c>
      <c r="GX17" s="53">
        <f t="shared" si="81"/>
        <v>0</v>
      </c>
      <c r="GY17" s="53">
        <f t="shared" si="82"/>
        <v>0</v>
      </c>
      <c r="GZ17" s="53">
        <f t="shared" si="83"/>
        <v>0</v>
      </c>
      <c r="HA17" s="53">
        <f t="shared" si="84"/>
        <v>0</v>
      </c>
      <c r="HB17" s="53">
        <f t="shared" si="85"/>
        <v>0</v>
      </c>
      <c r="HC17" s="53">
        <f t="shared" si="86"/>
        <v>0</v>
      </c>
      <c r="HD17" s="53">
        <f t="shared" si="87"/>
        <v>0</v>
      </c>
      <c r="HE17" s="53">
        <f t="shared" si="88"/>
        <v>0</v>
      </c>
      <c r="HF17" s="53">
        <f t="shared" si="89"/>
        <v>40</v>
      </c>
      <c r="HG17" s="53">
        <f t="shared" si="90"/>
        <v>0</v>
      </c>
      <c r="HH17" s="53">
        <f t="shared" si="91"/>
        <v>0</v>
      </c>
      <c r="HI17" s="53">
        <f t="shared" si="92"/>
        <v>0</v>
      </c>
      <c r="HJ17" s="53">
        <f t="shared" si="93"/>
        <v>0</v>
      </c>
      <c r="HK17" s="53">
        <f t="shared" si="94"/>
        <v>0</v>
      </c>
      <c r="HL17" s="53">
        <f t="shared" si="95"/>
        <v>0</v>
      </c>
      <c r="HM17" s="53">
        <f t="shared" si="96"/>
        <v>0</v>
      </c>
      <c r="HN17" s="53">
        <f t="shared" si="97"/>
        <v>0</v>
      </c>
      <c r="HO17" s="54">
        <f t="shared" si="98"/>
        <v>0</v>
      </c>
      <c r="HQ17" s="45">
        <v>13</v>
      </c>
      <c r="HR17" s="56">
        <f t="shared" si="16"/>
        <v>60</v>
      </c>
      <c r="HS17" s="61" t="str">
        <f>+IF(MAXA(HU17:IN17)=0,"NO ADJUDICADO",HLOOKUP(MAXA(HU17:IN17),HU17:$IN$93,(90-HQ17),FALSE))</f>
        <v>UNION TEMPORAL (IMPOINTER SAS Y MULTIPRODUCTOS BULL)</v>
      </c>
      <c r="HT17" s="119">
        <f t="shared" si="99"/>
        <v>21807940</v>
      </c>
      <c r="HU17" s="54">
        <f t="shared" si="100"/>
        <v>0</v>
      </c>
      <c r="HV17" s="54">
        <f t="shared" si="101"/>
        <v>0</v>
      </c>
      <c r="HW17" s="54">
        <f t="shared" si="102"/>
        <v>0</v>
      </c>
      <c r="HX17" s="54">
        <f t="shared" si="103"/>
        <v>0</v>
      </c>
      <c r="HY17" s="54">
        <f t="shared" si="104"/>
        <v>0</v>
      </c>
      <c r="HZ17" s="54">
        <f t="shared" si="105"/>
        <v>0</v>
      </c>
      <c r="IA17" s="54">
        <f t="shared" si="106"/>
        <v>0</v>
      </c>
      <c r="IB17" s="54">
        <f t="shared" si="107"/>
        <v>0</v>
      </c>
      <c r="IC17" s="54">
        <f t="shared" si="108"/>
        <v>0</v>
      </c>
      <c r="ID17" s="54">
        <f t="shared" si="109"/>
        <v>0</v>
      </c>
      <c r="IE17" s="54">
        <f t="shared" si="110"/>
        <v>60</v>
      </c>
      <c r="IF17" s="54">
        <f t="shared" si="111"/>
        <v>0</v>
      </c>
      <c r="IG17" s="54">
        <f t="shared" si="112"/>
        <v>0</v>
      </c>
      <c r="IH17" s="54">
        <f t="shared" si="113"/>
        <v>0</v>
      </c>
      <c r="II17" s="54">
        <f t="shared" si="114"/>
        <v>0</v>
      </c>
      <c r="IJ17" s="54">
        <f t="shared" si="115"/>
        <v>0</v>
      </c>
      <c r="IK17" s="54">
        <f t="shared" si="116"/>
        <v>0</v>
      </c>
      <c r="IL17" s="54">
        <f t="shared" si="117"/>
        <v>0</v>
      </c>
      <c r="IM17" s="54">
        <f t="shared" si="118"/>
        <v>0</v>
      </c>
      <c r="IN17" s="54">
        <f t="shared" si="119"/>
        <v>0</v>
      </c>
    </row>
    <row r="18" spans="2:248" x14ac:dyDescent="0.35">
      <c r="B18" s="45">
        <v>14</v>
      </c>
      <c r="C18" s="33"/>
      <c r="D18" s="33"/>
      <c r="E18" s="33"/>
      <c r="F18" s="33"/>
      <c r="G18" s="33" t="s">
        <v>79</v>
      </c>
      <c r="H18" s="33"/>
      <c r="I18" s="33"/>
      <c r="J18" s="33"/>
      <c r="K18" s="33"/>
      <c r="L18" s="33"/>
      <c r="M18" s="33"/>
      <c r="N18" s="33"/>
      <c r="O18" s="33"/>
      <c r="P18" s="33" t="s">
        <v>80</v>
      </c>
      <c r="Q18" s="33"/>
      <c r="R18" s="33"/>
      <c r="S18" s="33"/>
      <c r="T18" s="33"/>
      <c r="U18" s="33"/>
      <c r="V18" s="33" t="s">
        <v>80</v>
      </c>
      <c r="X18" s="45">
        <v>14</v>
      </c>
      <c r="Y18" s="33"/>
      <c r="Z18" s="33"/>
      <c r="AA18" s="33"/>
      <c r="AB18" s="33"/>
      <c r="AC18" s="33" t="s">
        <v>79</v>
      </c>
      <c r="AD18" s="33"/>
      <c r="AE18" s="33"/>
      <c r="AF18" s="33"/>
      <c r="AG18" s="33"/>
      <c r="AH18" s="33"/>
      <c r="AI18" s="116"/>
      <c r="AJ18" s="33"/>
      <c r="AK18" s="33"/>
      <c r="AL18" s="33" t="s">
        <v>79</v>
      </c>
      <c r="AM18" s="33"/>
      <c r="AN18" s="33"/>
      <c r="AO18" s="33"/>
      <c r="AP18" s="33"/>
      <c r="AQ18" s="33"/>
      <c r="AR18" s="33" t="s">
        <v>80</v>
      </c>
      <c r="AS18" s="60"/>
      <c r="AT18" s="45">
        <v>14</v>
      </c>
      <c r="AU18" s="33"/>
      <c r="AV18" s="33"/>
      <c r="AW18" s="33"/>
      <c r="AX18" s="33"/>
      <c r="AY18" s="33" t="s">
        <v>79</v>
      </c>
      <c r="AZ18" s="33"/>
      <c r="BA18" s="33"/>
      <c r="BB18" s="33"/>
      <c r="BC18" s="33"/>
      <c r="BD18" s="33"/>
      <c r="BE18" s="33"/>
      <c r="BF18" s="33"/>
      <c r="BG18" s="33"/>
      <c r="BH18" s="33" t="s">
        <v>79</v>
      </c>
      <c r="BI18" s="33"/>
      <c r="BJ18" s="33"/>
      <c r="BK18" s="33"/>
      <c r="BL18" s="33"/>
      <c r="BM18" s="33"/>
      <c r="BN18" s="33" t="s">
        <v>80</v>
      </c>
      <c r="BP18" s="45">
        <v>14</v>
      </c>
      <c r="BQ18" s="33"/>
      <c r="BR18" s="33"/>
      <c r="BS18" s="33"/>
      <c r="BT18" s="33"/>
      <c r="BU18" s="33" t="s">
        <v>507</v>
      </c>
      <c r="BV18" s="33"/>
      <c r="BW18" s="33"/>
      <c r="BX18" s="33"/>
      <c r="BY18" s="33"/>
      <c r="BZ18" s="33"/>
      <c r="CA18" s="33"/>
      <c r="CB18" s="33"/>
      <c r="CC18" s="33"/>
      <c r="CD18" s="33" t="s">
        <v>507</v>
      </c>
      <c r="CE18" s="33"/>
      <c r="CF18" s="33"/>
      <c r="CG18" s="33"/>
      <c r="CH18" s="33"/>
      <c r="CI18" s="33"/>
      <c r="CJ18" s="33" t="s">
        <v>507</v>
      </c>
      <c r="CL18" s="45">
        <v>14</v>
      </c>
      <c r="CM18" s="33" t="str">
        <f t="shared" si="18"/>
        <v/>
      </c>
      <c r="CN18" s="33" t="str">
        <f t="shared" si="19"/>
        <v/>
      </c>
      <c r="CO18" s="33" t="str">
        <f t="shared" si="20"/>
        <v/>
      </c>
      <c r="CP18" s="33" t="str">
        <f t="shared" si="21"/>
        <v/>
      </c>
      <c r="CQ18" s="33" t="str">
        <f t="shared" si="22"/>
        <v>CUMPLE</v>
      </c>
      <c r="CR18" s="33" t="str">
        <f t="shared" si="23"/>
        <v/>
      </c>
      <c r="CS18" s="33" t="str">
        <f t="shared" si="24"/>
        <v/>
      </c>
      <c r="CT18" s="33" t="str">
        <f t="shared" si="25"/>
        <v/>
      </c>
      <c r="CU18" s="33" t="str">
        <f t="shared" si="26"/>
        <v/>
      </c>
      <c r="CV18" s="33" t="str">
        <f t="shared" si="27"/>
        <v/>
      </c>
      <c r="CW18" s="33" t="str">
        <f t="shared" si="28"/>
        <v/>
      </c>
      <c r="CX18" s="33" t="str">
        <f t="shared" si="29"/>
        <v/>
      </c>
      <c r="CY18" s="33" t="str">
        <f t="shared" si="30"/>
        <v/>
      </c>
      <c r="CZ18" s="33" t="str">
        <f t="shared" si="31"/>
        <v>NO CUMPLE</v>
      </c>
      <c r="DA18" s="33" t="str">
        <f t="shared" si="32"/>
        <v/>
      </c>
      <c r="DB18" s="33" t="str">
        <f t="shared" si="33"/>
        <v/>
      </c>
      <c r="DC18" s="33" t="str">
        <f t="shared" si="34"/>
        <v/>
      </c>
      <c r="DD18" s="33" t="str">
        <f t="shared" si="35"/>
        <v/>
      </c>
      <c r="DE18" s="33" t="str">
        <f t="shared" si="36"/>
        <v/>
      </c>
      <c r="DF18" s="33" t="str">
        <f t="shared" si="37"/>
        <v>NO CUMPLE</v>
      </c>
      <c r="DH18" s="45">
        <v>14</v>
      </c>
      <c r="DI18" s="33"/>
      <c r="DJ18" s="33"/>
      <c r="DK18" s="33"/>
      <c r="DL18" s="33"/>
      <c r="DM18" s="33" t="s">
        <v>509</v>
      </c>
      <c r="DN18" s="33"/>
      <c r="DO18" s="33"/>
      <c r="DP18" s="33"/>
      <c r="DQ18" s="33"/>
      <c r="DR18" s="33"/>
      <c r="DS18" s="33"/>
      <c r="DT18" s="33"/>
      <c r="DU18" s="33"/>
      <c r="DV18" s="33" t="s">
        <v>510</v>
      </c>
      <c r="DW18" s="33"/>
      <c r="DX18" s="33"/>
      <c r="DY18" s="33"/>
      <c r="DZ18" s="33"/>
      <c r="EA18" s="33"/>
      <c r="EB18" s="33" t="s">
        <v>97</v>
      </c>
      <c r="ED18" s="45">
        <v>14</v>
      </c>
      <c r="EE18" s="33">
        <f t="shared" si="38"/>
        <v>0</v>
      </c>
      <c r="EF18" s="33">
        <f t="shared" si="39"/>
        <v>0</v>
      </c>
      <c r="EG18" s="33">
        <f t="shared" si="40"/>
        <v>0</v>
      </c>
      <c r="EH18" s="33">
        <f t="shared" si="41"/>
        <v>0</v>
      </c>
      <c r="EI18" s="33">
        <f t="shared" si="42"/>
        <v>60</v>
      </c>
      <c r="EJ18" s="33">
        <f t="shared" si="43"/>
        <v>0</v>
      </c>
      <c r="EK18" s="33">
        <f t="shared" si="44"/>
        <v>0</v>
      </c>
      <c r="EL18" s="33">
        <f t="shared" si="45"/>
        <v>0</v>
      </c>
      <c r="EM18" s="33">
        <f t="shared" si="46"/>
        <v>0</v>
      </c>
      <c r="EN18" s="33">
        <f t="shared" si="47"/>
        <v>0</v>
      </c>
      <c r="EO18" s="33">
        <f t="shared" si="48"/>
        <v>0</v>
      </c>
      <c r="EP18" s="33">
        <f t="shared" si="49"/>
        <v>0</v>
      </c>
      <c r="EQ18" s="33">
        <f t="shared" si="50"/>
        <v>0</v>
      </c>
      <c r="ER18" s="33">
        <f t="shared" si="51"/>
        <v>0</v>
      </c>
      <c r="ES18" s="33">
        <f t="shared" si="52"/>
        <v>0</v>
      </c>
      <c r="ET18" s="33">
        <f t="shared" si="53"/>
        <v>0</v>
      </c>
      <c r="EU18" s="33">
        <f t="shared" si="54"/>
        <v>0</v>
      </c>
      <c r="EV18" s="33">
        <f t="shared" si="55"/>
        <v>0</v>
      </c>
      <c r="EW18" s="33">
        <f t="shared" si="56"/>
        <v>0</v>
      </c>
      <c r="EX18" s="33">
        <f t="shared" si="57"/>
        <v>0</v>
      </c>
      <c r="EZ18" s="45">
        <v>14</v>
      </c>
      <c r="FA18" s="38"/>
      <c r="FB18" s="39"/>
      <c r="FC18" s="37"/>
      <c r="FD18" s="37"/>
      <c r="FE18" s="37">
        <v>10543400</v>
      </c>
      <c r="FF18" s="37"/>
      <c r="FG18" s="37"/>
      <c r="FH18" s="37"/>
      <c r="FI18" s="37"/>
      <c r="FJ18" s="37"/>
      <c r="FK18" s="43"/>
      <c r="FL18" s="37"/>
      <c r="FM18" s="37"/>
      <c r="FN18" s="37">
        <v>9520000</v>
      </c>
      <c r="FO18" s="37"/>
      <c r="FP18" s="37"/>
      <c r="FQ18" s="37"/>
      <c r="FR18" s="37"/>
      <c r="FS18" s="37"/>
      <c r="FT18" s="37">
        <v>10525364</v>
      </c>
      <c r="FV18" s="49">
        <v>14</v>
      </c>
      <c r="FW18" s="46">
        <f t="shared" si="58"/>
        <v>0</v>
      </c>
      <c r="FX18" s="46">
        <f t="shared" si="59"/>
        <v>0</v>
      </c>
      <c r="FY18" s="46">
        <f t="shared" si="60"/>
        <v>0</v>
      </c>
      <c r="FZ18" s="46">
        <f t="shared" si="61"/>
        <v>0</v>
      </c>
      <c r="GA18" s="46">
        <f t="shared" si="62"/>
        <v>10543400</v>
      </c>
      <c r="GB18" s="46">
        <f t="shared" si="63"/>
        <v>0</v>
      </c>
      <c r="GC18" s="46">
        <f t="shared" si="64"/>
        <v>0</v>
      </c>
      <c r="GD18" s="46">
        <f t="shared" si="65"/>
        <v>0</v>
      </c>
      <c r="GE18" s="46">
        <f t="shared" si="66"/>
        <v>0</v>
      </c>
      <c r="GF18" s="46">
        <f t="shared" si="67"/>
        <v>0</v>
      </c>
      <c r="GG18" s="46">
        <f t="shared" si="68"/>
        <v>0</v>
      </c>
      <c r="GH18" s="46">
        <f t="shared" si="69"/>
        <v>0</v>
      </c>
      <c r="GI18" s="46">
        <f t="shared" si="70"/>
        <v>0</v>
      </c>
      <c r="GJ18" s="46">
        <f t="shared" si="71"/>
        <v>0</v>
      </c>
      <c r="GK18" s="46">
        <f t="shared" si="72"/>
        <v>0</v>
      </c>
      <c r="GL18" s="46">
        <f t="shared" si="73"/>
        <v>0</v>
      </c>
      <c r="GM18" s="46">
        <f t="shared" si="74"/>
        <v>0</v>
      </c>
      <c r="GN18" s="46">
        <f t="shared" si="75"/>
        <v>0</v>
      </c>
      <c r="GO18" s="46">
        <f t="shared" si="76"/>
        <v>0</v>
      </c>
      <c r="GP18" s="46">
        <f t="shared" si="77"/>
        <v>0</v>
      </c>
      <c r="GQ18" s="129">
        <f t="array" ref="GQ18">+MIN(IF(FW18:GP18&lt;&gt;0,FW18:GP18))</f>
        <v>10543400</v>
      </c>
      <c r="GR18" s="121">
        <v>11500952.539999999</v>
      </c>
      <c r="GS18" s="132" t="str">
        <f t="shared" si="78"/>
        <v>Cumple</v>
      </c>
      <c r="GT18" s="117"/>
      <c r="GU18" s="45">
        <v>14</v>
      </c>
      <c r="GV18" s="53">
        <f t="shared" si="79"/>
        <v>0</v>
      </c>
      <c r="GW18" s="53">
        <f t="shared" si="80"/>
        <v>0</v>
      </c>
      <c r="GX18" s="53">
        <f t="shared" si="81"/>
        <v>0</v>
      </c>
      <c r="GY18" s="53">
        <f t="shared" si="82"/>
        <v>0</v>
      </c>
      <c r="GZ18" s="53">
        <f t="shared" si="83"/>
        <v>40</v>
      </c>
      <c r="HA18" s="53">
        <f t="shared" si="84"/>
        <v>0</v>
      </c>
      <c r="HB18" s="53">
        <f t="shared" si="85"/>
        <v>0</v>
      </c>
      <c r="HC18" s="53">
        <f t="shared" si="86"/>
        <v>0</v>
      </c>
      <c r="HD18" s="53">
        <f t="shared" si="87"/>
        <v>0</v>
      </c>
      <c r="HE18" s="53">
        <f t="shared" si="88"/>
        <v>0</v>
      </c>
      <c r="HF18" s="53">
        <f t="shared" si="89"/>
        <v>0</v>
      </c>
      <c r="HG18" s="53">
        <f t="shared" si="90"/>
        <v>0</v>
      </c>
      <c r="HH18" s="53">
        <f t="shared" si="91"/>
        <v>0</v>
      </c>
      <c r="HI18" s="53">
        <f t="shared" si="92"/>
        <v>0</v>
      </c>
      <c r="HJ18" s="53">
        <f t="shared" si="93"/>
        <v>0</v>
      </c>
      <c r="HK18" s="53">
        <f t="shared" si="94"/>
        <v>0</v>
      </c>
      <c r="HL18" s="53">
        <f t="shared" si="95"/>
        <v>0</v>
      </c>
      <c r="HM18" s="53">
        <f t="shared" si="96"/>
        <v>0</v>
      </c>
      <c r="HN18" s="53">
        <f t="shared" si="97"/>
        <v>0</v>
      </c>
      <c r="HO18" s="54">
        <f t="shared" si="98"/>
        <v>0</v>
      </c>
      <c r="HQ18" s="45">
        <v>14</v>
      </c>
      <c r="HR18" s="56">
        <f t="shared" si="16"/>
        <v>100</v>
      </c>
      <c r="HS18" s="61" t="str">
        <f>+IF(MAXA(HU18:IN18)=0,"NO ADJUDICADO",HLOOKUP(MAXA(HU18:IN18),HU18:$IN$93,(90-HQ18),FALSE))</f>
        <v>CESAR TABARES L Y  COMPAÑÍA LTDA -  CTL COMPANY</v>
      </c>
      <c r="HT18" s="119">
        <f t="shared" si="99"/>
        <v>10543400</v>
      </c>
      <c r="HU18" s="54">
        <f t="shared" si="100"/>
        <v>0</v>
      </c>
      <c r="HV18" s="54">
        <f t="shared" si="101"/>
        <v>0</v>
      </c>
      <c r="HW18" s="54">
        <f t="shared" si="102"/>
        <v>0</v>
      </c>
      <c r="HX18" s="54">
        <f t="shared" si="103"/>
        <v>0</v>
      </c>
      <c r="HY18" s="54">
        <f t="shared" si="104"/>
        <v>100</v>
      </c>
      <c r="HZ18" s="54">
        <f t="shared" si="105"/>
        <v>0</v>
      </c>
      <c r="IA18" s="54">
        <f t="shared" si="106"/>
        <v>0</v>
      </c>
      <c r="IB18" s="54">
        <f t="shared" si="107"/>
        <v>0</v>
      </c>
      <c r="IC18" s="54">
        <f t="shared" si="108"/>
        <v>0</v>
      </c>
      <c r="ID18" s="54">
        <f t="shared" si="109"/>
        <v>0</v>
      </c>
      <c r="IE18" s="54">
        <f t="shared" si="110"/>
        <v>0</v>
      </c>
      <c r="IF18" s="54">
        <f t="shared" si="111"/>
        <v>0</v>
      </c>
      <c r="IG18" s="54">
        <f t="shared" si="112"/>
        <v>0</v>
      </c>
      <c r="IH18" s="54">
        <f t="shared" si="113"/>
        <v>0</v>
      </c>
      <c r="II18" s="54">
        <f t="shared" si="114"/>
        <v>0</v>
      </c>
      <c r="IJ18" s="54">
        <f t="shared" si="115"/>
        <v>0</v>
      </c>
      <c r="IK18" s="54">
        <f t="shared" si="116"/>
        <v>0</v>
      </c>
      <c r="IL18" s="54">
        <f t="shared" si="117"/>
        <v>0</v>
      </c>
      <c r="IM18" s="54">
        <f t="shared" si="118"/>
        <v>0</v>
      </c>
      <c r="IN18" s="54">
        <f t="shared" si="119"/>
        <v>0</v>
      </c>
    </row>
    <row r="19" spans="2:248" x14ac:dyDescent="0.35">
      <c r="B19" s="45">
        <v>15</v>
      </c>
      <c r="C19" s="33"/>
      <c r="D19" s="33" t="s">
        <v>80</v>
      </c>
      <c r="E19" s="33"/>
      <c r="F19" s="33"/>
      <c r="G19" s="33" t="s">
        <v>79</v>
      </c>
      <c r="H19" s="33"/>
      <c r="I19" s="33"/>
      <c r="J19" s="33" t="s">
        <v>80</v>
      </c>
      <c r="K19" s="33"/>
      <c r="L19" s="33"/>
      <c r="M19" s="33"/>
      <c r="N19" s="33"/>
      <c r="O19" s="33" t="s">
        <v>80</v>
      </c>
      <c r="P19" s="33"/>
      <c r="Q19" s="33"/>
      <c r="R19" s="33" t="s">
        <v>79</v>
      </c>
      <c r="S19" s="33"/>
      <c r="T19" s="33" t="s">
        <v>80</v>
      </c>
      <c r="U19" s="33"/>
      <c r="V19" s="33"/>
      <c r="X19" s="45">
        <v>15</v>
      </c>
      <c r="Y19" s="33"/>
      <c r="Z19" s="33" t="s">
        <v>79</v>
      </c>
      <c r="AA19" s="33"/>
      <c r="AB19" s="33"/>
      <c r="AC19" s="33" t="s">
        <v>79</v>
      </c>
      <c r="AD19" s="33"/>
      <c r="AE19" s="33"/>
      <c r="AF19" s="33" t="s">
        <v>80</v>
      </c>
      <c r="AG19" s="33"/>
      <c r="AH19" s="33"/>
      <c r="AI19" s="116"/>
      <c r="AJ19" s="33"/>
      <c r="AK19" s="33" t="s">
        <v>80</v>
      </c>
      <c r="AL19" s="33"/>
      <c r="AM19" s="33"/>
      <c r="AN19" s="33" t="s">
        <v>79</v>
      </c>
      <c r="AO19" s="33"/>
      <c r="AP19" s="33" t="s">
        <v>79</v>
      </c>
      <c r="AQ19" s="33"/>
      <c r="AR19" s="33"/>
      <c r="AS19" s="60"/>
      <c r="AT19" s="45">
        <v>15</v>
      </c>
      <c r="AU19" s="33"/>
      <c r="AV19" s="33" t="s">
        <v>79</v>
      </c>
      <c r="AW19" s="33"/>
      <c r="AX19" s="33"/>
      <c r="AY19" s="33" t="s">
        <v>79</v>
      </c>
      <c r="AZ19" s="33"/>
      <c r="BA19" s="33"/>
      <c r="BB19" s="33" t="s">
        <v>79</v>
      </c>
      <c r="BC19" s="33"/>
      <c r="BD19" s="33"/>
      <c r="BE19" s="33"/>
      <c r="BF19" s="33"/>
      <c r="BG19" s="33" t="s">
        <v>79</v>
      </c>
      <c r="BH19" s="33"/>
      <c r="BI19" s="33"/>
      <c r="BJ19" s="33" t="s">
        <v>79</v>
      </c>
      <c r="BK19" s="33"/>
      <c r="BL19" s="33" t="s">
        <v>79</v>
      </c>
      <c r="BM19" s="33"/>
      <c r="BN19" s="33"/>
      <c r="BP19" s="45">
        <v>15</v>
      </c>
      <c r="BQ19" s="33"/>
      <c r="BR19" s="33" t="s">
        <v>507</v>
      </c>
      <c r="BS19" s="33"/>
      <c r="BT19" s="33"/>
      <c r="BU19" s="33" t="s">
        <v>507</v>
      </c>
      <c r="BV19" s="33"/>
      <c r="BW19" s="33"/>
      <c r="BX19" s="33" t="s">
        <v>507</v>
      </c>
      <c r="BY19" s="33"/>
      <c r="BZ19" s="33"/>
      <c r="CA19" s="33"/>
      <c r="CB19" s="33"/>
      <c r="CC19" s="33" t="s">
        <v>507</v>
      </c>
      <c r="CD19" s="33"/>
      <c r="CE19" s="33"/>
      <c r="CF19" s="33" t="s">
        <v>507</v>
      </c>
      <c r="CG19" s="33"/>
      <c r="CH19" s="33" t="s">
        <v>507</v>
      </c>
      <c r="CI19" s="33"/>
      <c r="CJ19" s="33"/>
      <c r="CL19" s="45">
        <v>15</v>
      </c>
      <c r="CM19" s="33" t="str">
        <f t="shared" si="18"/>
        <v/>
      </c>
      <c r="CN19" s="33" t="str">
        <f t="shared" si="19"/>
        <v>NO CUMPLE</v>
      </c>
      <c r="CO19" s="33" t="str">
        <f t="shared" si="20"/>
        <v/>
      </c>
      <c r="CP19" s="33" t="str">
        <f t="shared" si="21"/>
        <v/>
      </c>
      <c r="CQ19" s="33" t="str">
        <f t="shared" si="22"/>
        <v>CUMPLE</v>
      </c>
      <c r="CR19" s="33" t="str">
        <f t="shared" si="23"/>
        <v/>
      </c>
      <c r="CS19" s="33" t="str">
        <f t="shared" si="24"/>
        <v/>
      </c>
      <c r="CT19" s="33" t="str">
        <f t="shared" si="25"/>
        <v>NO CUMPLE</v>
      </c>
      <c r="CU19" s="33" t="str">
        <f t="shared" si="26"/>
        <v/>
      </c>
      <c r="CV19" s="33" t="str">
        <f t="shared" si="27"/>
        <v/>
      </c>
      <c r="CW19" s="33" t="str">
        <f t="shared" si="28"/>
        <v/>
      </c>
      <c r="CX19" s="33" t="str">
        <f t="shared" si="29"/>
        <v/>
      </c>
      <c r="CY19" s="33" t="str">
        <f t="shared" si="30"/>
        <v>NO CUMPLE</v>
      </c>
      <c r="CZ19" s="33" t="str">
        <f t="shared" si="31"/>
        <v/>
      </c>
      <c r="DA19" s="33" t="str">
        <f t="shared" si="32"/>
        <v/>
      </c>
      <c r="DB19" s="33" t="str">
        <f t="shared" si="33"/>
        <v>CUMPLE</v>
      </c>
      <c r="DC19" s="33" t="str">
        <f t="shared" si="34"/>
        <v/>
      </c>
      <c r="DD19" s="33" t="str">
        <f t="shared" si="35"/>
        <v>NO CUMPLE</v>
      </c>
      <c r="DE19" s="33" t="str">
        <f t="shared" si="36"/>
        <v/>
      </c>
      <c r="DF19" s="33" t="str">
        <f t="shared" si="37"/>
        <v/>
      </c>
      <c r="DH19" s="45">
        <v>15</v>
      </c>
      <c r="DI19" s="33"/>
      <c r="DJ19" s="33" t="s">
        <v>97</v>
      </c>
      <c r="DK19" s="33"/>
      <c r="DL19" s="33"/>
      <c r="DM19" s="33" t="s">
        <v>99</v>
      </c>
      <c r="DN19" s="33"/>
      <c r="DO19" s="33"/>
      <c r="DP19" s="33" t="s">
        <v>96</v>
      </c>
      <c r="DQ19" s="33"/>
      <c r="DR19" s="33"/>
      <c r="DS19" s="33"/>
      <c r="DT19" s="33"/>
      <c r="DU19" s="33" t="s">
        <v>508</v>
      </c>
      <c r="DV19" s="33"/>
      <c r="DW19" s="33"/>
      <c r="DX19" s="33" t="s">
        <v>98</v>
      </c>
      <c r="DY19" s="33"/>
      <c r="DZ19" s="33" t="s">
        <v>97</v>
      </c>
      <c r="EA19" s="33"/>
      <c r="EB19" s="33"/>
      <c r="ED19" s="45">
        <v>15</v>
      </c>
      <c r="EE19" s="33">
        <f t="shared" si="38"/>
        <v>0</v>
      </c>
      <c r="EF19" s="33">
        <f t="shared" si="39"/>
        <v>0</v>
      </c>
      <c r="EG19" s="33">
        <f t="shared" si="40"/>
        <v>0</v>
      </c>
      <c r="EH19" s="33">
        <f t="shared" si="41"/>
        <v>0</v>
      </c>
      <c r="EI19" s="33">
        <f t="shared" si="42"/>
        <v>30</v>
      </c>
      <c r="EJ19" s="33">
        <f t="shared" si="43"/>
        <v>0</v>
      </c>
      <c r="EK19" s="33">
        <f t="shared" si="44"/>
        <v>0</v>
      </c>
      <c r="EL19" s="33">
        <f t="shared" si="45"/>
        <v>60</v>
      </c>
      <c r="EM19" s="33">
        <f t="shared" si="46"/>
        <v>0</v>
      </c>
      <c r="EN19" s="33">
        <f t="shared" si="47"/>
        <v>0</v>
      </c>
      <c r="EO19" s="33">
        <f t="shared" si="48"/>
        <v>0</v>
      </c>
      <c r="EP19" s="33">
        <f t="shared" si="49"/>
        <v>0</v>
      </c>
      <c r="EQ19" s="33">
        <f t="shared" si="50"/>
        <v>60</v>
      </c>
      <c r="ER19" s="33">
        <f t="shared" si="51"/>
        <v>0</v>
      </c>
      <c r="ES19" s="33">
        <f t="shared" si="52"/>
        <v>0</v>
      </c>
      <c r="ET19" s="33">
        <f t="shared" si="53"/>
        <v>60</v>
      </c>
      <c r="EU19" s="33">
        <f t="shared" si="54"/>
        <v>0</v>
      </c>
      <c r="EV19" s="33">
        <f t="shared" si="55"/>
        <v>0</v>
      </c>
      <c r="EW19" s="33">
        <f t="shared" si="56"/>
        <v>0</v>
      </c>
      <c r="EX19" s="33">
        <f t="shared" si="57"/>
        <v>0</v>
      </c>
      <c r="EZ19" s="45">
        <v>15</v>
      </c>
      <c r="FA19" s="38"/>
      <c r="FB19" s="39">
        <v>24554460</v>
      </c>
      <c r="FC19" s="37"/>
      <c r="FD19" s="37"/>
      <c r="FE19" s="37">
        <v>20468000</v>
      </c>
      <c r="FF19" s="37"/>
      <c r="FG19" s="37"/>
      <c r="FH19" s="37">
        <v>22653792</v>
      </c>
      <c r="FI19" s="37"/>
      <c r="FJ19" s="37"/>
      <c r="FK19" s="44"/>
      <c r="FL19" s="37"/>
      <c r="FM19" s="37">
        <v>21396200</v>
      </c>
      <c r="FN19" s="37"/>
      <c r="FO19" s="37"/>
      <c r="FP19" s="37">
        <v>23324000</v>
      </c>
      <c r="FQ19" s="37"/>
      <c r="FR19" s="37">
        <v>25188999</v>
      </c>
      <c r="FS19" s="37"/>
      <c r="FT19" s="37"/>
      <c r="FV19" s="49">
        <v>15</v>
      </c>
      <c r="FW19" s="46">
        <f t="shared" si="58"/>
        <v>0</v>
      </c>
      <c r="FX19" s="46">
        <f t="shared" si="59"/>
        <v>0</v>
      </c>
      <c r="FY19" s="46">
        <f t="shared" si="60"/>
        <v>0</v>
      </c>
      <c r="FZ19" s="46">
        <f t="shared" si="61"/>
        <v>0</v>
      </c>
      <c r="GA19" s="46">
        <f t="shared" si="62"/>
        <v>20468000</v>
      </c>
      <c r="GB19" s="46">
        <f t="shared" si="63"/>
        <v>0</v>
      </c>
      <c r="GC19" s="46">
        <f t="shared" si="64"/>
        <v>0</v>
      </c>
      <c r="GD19" s="46">
        <f t="shared" si="65"/>
        <v>0</v>
      </c>
      <c r="GE19" s="46">
        <f t="shared" si="66"/>
        <v>0</v>
      </c>
      <c r="GF19" s="46">
        <f t="shared" si="67"/>
        <v>0</v>
      </c>
      <c r="GG19" s="46">
        <f t="shared" si="68"/>
        <v>0</v>
      </c>
      <c r="GH19" s="46">
        <f t="shared" si="69"/>
        <v>0</v>
      </c>
      <c r="GI19" s="46">
        <f t="shared" si="70"/>
        <v>0</v>
      </c>
      <c r="GJ19" s="46">
        <f t="shared" si="71"/>
        <v>0</v>
      </c>
      <c r="GK19" s="46">
        <f t="shared" si="72"/>
        <v>0</v>
      </c>
      <c r="GL19" s="46">
        <f t="shared" si="73"/>
        <v>23324000</v>
      </c>
      <c r="GM19" s="46">
        <f t="shared" si="74"/>
        <v>0</v>
      </c>
      <c r="GN19" s="46">
        <f t="shared" si="75"/>
        <v>0</v>
      </c>
      <c r="GO19" s="46">
        <f t="shared" si="76"/>
        <v>0</v>
      </c>
      <c r="GP19" s="46">
        <f t="shared" si="77"/>
        <v>0</v>
      </c>
      <c r="GQ19" s="129">
        <f t="array" ref="GQ19">+MIN(IF(FW19:GP19&lt;&gt;0,FW19:GP19))</f>
        <v>20468000</v>
      </c>
      <c r="GR19" s="121">
        <v>25189208.379999999</v>
      </c>
      <c r="GS19" s="132" t="str">
        <f t="shared" si="78"/>
        <v>Cumple</v>
      </c>
      <c r="GT19" s="117"/>
      <c r="GU19" s="45">
        <v>15</v>
      </c>
      <c r="GV19" s="53">
        <f t="shared" si="79"/>
        <v>0</v>
      </c>
      <c r="GW19" s="53">
        <f t="shared" si="80"/>
        <v>0</v>
      </c>
      <c r="GX19" s="53">
        <f t="shared" si="81"/>
        <v>0</v>
      </c>
      <c r="GY19" s="53">
        <f t="shared" si="82"/>
        <v>0</v>
      </c>
      <c r="GZ19" s="53">
        <f t="shared" si="83"/>
        <v>40</v>
      </c>
      <c r="HA19" s="53">
        <f t="shared" si="84"/>
        <v>0</v>
      </c>
      <c r="HB19" s="53">
        <f t="shared" si="85"/>
        <v>0</v>
      </c>
      <c r="HC19" s="53">
        <f t="shared" si="86"/>
        <v>0</v>
      </c>
      <c r="HD19" s="53">
        <f t="shared" si="87"/>
        <v>0</v>
      </c>
      <c r="HE19" s="53">
        <f t="shared" si="88"/>
        <v>0</v>
      </c>
      <c r="HF19" s="53">
        <f t="shared" si="89"/>
        <v>0</v>
      </c>
      <c r="HG19" s="53">
        <f t="shared" si="90"/>
        <v>0</v>
      </c>
      <c r="HH19" s="53">
        <f t="shared" si="91"/>
        <v>0</v>
      </c>
      <c r="HI19" s="53">
        <f t="shared" si="92"/>
        <v>0</v>
      </c>
      <c r="HJ19" s="53">
        <f t="shared" si="93"/>
        <v>0</v>
      </c>
      <c r="HK19" s="53">
        <f t="shared" si="94"/>
        <v>35.102040816326529</v>
      </c>
      <c r="HL19" s="53">
        <f t="shared" si="95"/>
        <v>0</v>
      </c>
      <c r="HM19" s="53">
        <f t="shared" si="96"/>
        <v>0</v>
      </c>
      <c r="HN19" s="53">
        <f t="shared" si="97"/>
        <v>0</v>
      </c>
      <c r="HO19" s="54">
        <f t="shared" si="98"/>
        <v>0</v>
      </c>
      <c r="HQ19" s="45">
        <v>15</v>
      </c>
      <c r="HR19" s="56">
        <f t="shared" si="16"/>
        <v>95.102040816326536</v>
      </c>
      <c r="HS19" s="61" t="str">
        <f>+IF(MAXA(HU19:IN19)=0,"NO ADJUDICADO",HLOOKUP(MAXA(HU19:IN19),HU19:$IN$93,(90-HQ19),FALSE))</f>
        <v>KASSEL GROUP SAS</v>
      </c>
      <c r="HT19" s="119">
        <f t="shared" si="99"/>
        <v>20468000</v>
      </c>
      <c r="HU19" s="54">
        <f t="shared" si="100"/>
        <v>0</v>
      </c>
      <c r="HV19" s="54">
        <f t="shared" si="101"/>
        <v>0</v>
      </c>
      <c r="HW19" s="54">
        <f t="shared" si="102"/>
        <v>0</v>
      </c>
      <c r="HX19" s="54">
        <f t="shared" si="103"/>
        <v>0</v>
      </c>
      <c r="HY19" s="54">
        <f t="shared" si="104"/>
        <v>70</v>
      </c>
      <c r="HZ19" s="54">
        <f t="shared" si="105"/>
        <v>0</v>
      </c>
      <c r="IA19" s="54">
        <f t="shared" si="106"/>
        <v>0</v>
      </c>
      <c r="IB19" s="54">
        <f t="shared" si="107"/>
        <v>0</v>
      </c>
      <c r="IC19" s="54">
        <f t="shared" si="108"/>
        <v>0</v>
      </c>
      <c r="ID19" s="54">
        <f t="shared" si="109"/>
        <v>0</v>
      </c>
      <c r="IE19" s="54">
        <f t="shared" si="110"/>
        <v>0</v>
      </c>
      <c r="IF19" s="54">
        <f t="shared" si="111"/>
        <v>0</v>
      </c>
      <c r="IG19" s="54">
        <f t="shared" si="112"/>
        <v>0</v>
      </c>
      <c r="IH19" s="54">
        <f t="shared" si="113"/>
        <v>0</v>
      </c>
      <c r="II19" s="54">
        <f t="shared" si="114"/>
        <v>0</v>
      </c>
      <c r="IJ19" s="54">
        <f t="shared" si="115"/>
        <v>95.102040816326536</v>
      </c>
      <c r="IK19" s="54">
        <f t="shared" si="116"/>
        <v>0</v>
      </c>
      <c r="IL19" s="54">
        <f t="shared" si="117"/>
        <v>0</v>
      </c>
      <c r="IM19" s="54">
        <f t="shared" si="118"/>
        <v>0</v>
      </c>
      <c r="IN19" s="54">
        <f t="shared" si="119"/>
        <v>0</v>
      </c>
    </row>
    <row r="20" spans="2:248" x14ac:dyDescent="0.35">
      <c r="B20" s="45">
        <v>16</v>
      </c>
      <c r="C20" s="33"/>
      <c r="D20" s="33" t="s">
        <v>79</v>
      </c>
      <c r="E20" s="33"/>
      <c r="F20" s="33"/>
      <c r="G20" s="33" t="s">
        <v>79</v>
      </c>
      <c r="H20" s="33"/>
      <c r="I20" s="33"/>
      <c r="J20" s="33" t="s">
        <v>79</v>
      </c>
      <c r="K20" s="33"/>
      <c r="L20" s="33"/>
      <c r="M20" s="33"/>
      <c r="N20" s="33"/>
      <c r="O20" s="33"/>
      <c r="P20" s="33"/>
      <c r="Q20" s="33"/>
      <c r="R20" s="33" t="s">
        <v>79</v>
      </c>
      <c r="S20" s="33"/>
      <c r="T20" s="33"/>
      <c r="U20" s="33"/>
      <c r="V20" s="33"/>
      <c r="X20" s="45">
        <v>16</v>
      </c>
      <c r="Y20" s="33"/>
      <c r="Z20" s="33" t="s">
        <v>79</v>
      </c>
      <c r="AA20" s="33"/>
      <c r="AB20" s="33"/>
      <c r="AC20" s="33" t="s">
        <v>79</v>
      </c>
      <c r="AD20" s="33"/>
      <c r="AE20" s="33"/>
      <c r="AF20" s="33" t="s">
        <v>80</v>
      </c>
      <c r="AG20" s="33"/>
      <c r="AH20" s="33"/>
      <c r="AI20" s="116"/>
      <c r="AJ20" s="33"/>
      <c r="AK20" s="33"/>
      <c r="AL20" s="33"/>
      <c r="AM20" s="33"/>
      <c r="AN20" s="33" t="s">
        <v>79</v>
      </c>
      <c r="AO20" s="33"/>
      <c r="AP20" s="33"/>
      <c r="AQ20" s="33"/>
      <c r="AR20" s="33"/>
      <c r="AS20" s="60"/>
      <c r="AT20" s="45">
        <v>16</v>
      </c>
      <c r="AU20" s="33"/>
      <c r="AV20" s="33" t="s">
        <v>79</v>
      </c>
      <c r="AW20" s="33"/>
      <c r="AX20" s="33"/>
      <c r="AY20" s="33" t="s">
        <v>79</v>
      </c>
      <c r="AZ20" s="33"/>
      <c r="BA20" s="33"/>
      <c r="BB20" s="33" t="s">
        <v>79</v>
      </c>
      <c r="BC20" s="33"/>
      <c r="BD20" s="33"/>
      <c r="BE20" s="33"/>
      <c r="BF20" s="33"/>
      <c r="BG20" s="33"/>
      <c r="BH20" s="33"/>
      <c r="BI20" s="33"/>
      <c r="BJ20" s="33" t="s">
        <v>79</v>
      </c>
      <c r="BK20" s="33"/>
      <c r="BL20" s="33"/>
      <c r="BM20" s="33"/>
      <c r="BN20" s="33"/>
      <c r="BP20" s="45">
        <v>16</v>
      </c>
      <c r="BQ20" s="33"/>
      <c r="BR20" s="33" t="s">
        <v>507</v>
      </c>
      <c r="BS20" s="33"/>
      <c r="BT20" s="33"/>
      <c r="BU20" s="33" t="s">
        <v>507</v>
      </c>
      <c r="BV20" s="33"/>
      <c r="BW20" s="33"/>
      <c r="BX20" s="33" t="s">
        <v>507</v>
      </c>
      <c r="BY20" s="33"/>
      <c r="BZ20" s="33"/>
      <c r="CA20" s="33"/>
      <c r="CB20" s="33"/>
      <c r="CC20" s="33"/>
      <c r="CD20" s="33"/>
      <c r="CE20" s="33"/>
      <c r="CF20" s="33" t="s">
        <v>507</v>
      </c>
      <c r="CG20" s="33"/>
      <c r="CH20" s="33"/>
      <c r="CI20" s="33"/>
      <c r="CJ20" s="33"/>
      <c r="CL20" s="45">
        <v>16</v>
      </c>
      <c r="CM20" s="33" t="str">
        <f t="shared" si="18"/>
        <v/>
      </c>
      <c r="CN20" s="33" t="str">
        <f t="shared" si="19"/>
        <v>CUMPLE</v>
      </c>
      <c r="CO20" s="33" t="str">
        <f t="shared" si="20"/>
        <v/>
      </c>
      <c r="CP20" s="33" t="str">
        <f t="shared" si="21"/>
        <v/>
      </c>
      <c r="CQ20" s="33" t="str">
        <f t="shared" si="22"/>
        <v>CUMPLE</v>
      </c>
      <c r="CR20" s="33" t="str">
        <f t="shared" si="23"/>
        <v/>
      </c>
      <c r="CS20" s="33" t="str">
        <f t="shared" si="24"/>
        <v/>
      </c>
      <c r="CT20" s="33" t="str">
        <f t="shared" si="25"/>
        <v>NO CUMPLE</v>
      </c>
      <c r="CU20" s="33" t="str">
        <f t="shared" si="26"/>
        <v/>
      </c>
      <c r="CV20" s="33" t="str">
        <f t="shared" si="27"/>
        <v/>
      </c>
      <c r="CW20" s="33" t="str">
        <f t="shared" si="28"/>
        <v/>
      </c>
      <c r="CX20" s="33" t="str">
        <f t="shared" si="29"/>
        <v/>
      </c>
      <c r="CY20" s="33" t="str">
        <f t="shared" si="30"/>
        <v/>
      </c>
      <c r="CZ20" s="33" t="str">
        <f t="shared" si="31"/>
        <v/>
      </c>
      <c r="DA20" s="33" t="str">
        <f t="shared" si="32"/>
        <v/>
      </c>
      <c r="DB20" s="33" t="str">
        <f t="shared" si="33"/>
        <v>CUMPLE</v>
      </c>
      <c r="DC20" s="33" t="str">
        <f t="shared" si="34"/>
        <v/>
      </c>
      <c r="DD20" s="33" t="str">
        <f t="shared" si="35"/>
        <v/>
      </c>
      <c r="DE20" s="33" t="str">
        <f t="shared" si="36"/>
        <v/>
      </c>
      <c r="DF20" s="33" t="str">
        <f t="shared" si="37"/>
        <v/>
      </c>
      <c r="DH20" s="45">
        <v>16</v>
      </c>
      <c r="DI20" s="33"/>
      <c r="DJ20" s="33" t="s">
        <v>95</v>
      </c>
      <c r="DK20" s="33"/>
      <c r="DL20" s="33"/>
      <c r="DM20" s="33" t="s">
        <v>97</v>
      </c>
      <c r="DN20" s="33"/>
      <c r="DO20" s="33"/>
      <c r="DP20" s="33" t="s">
        <v>96</v>
      </c>
      <c r="DQ20" s="33"/>
      <c r="DR20" s="33"/>
      <c r="DS20" s="33"/>
      <c r="DT20" s="33"/>
      <c r="DU20" s="33"/>
      <c r="DV20" s="33"/>
      <c r="DW20" s="33"/>
      <c r="DX20" s="33" t="s">
        <v>98</v>
      </c>
      <c r="DY20" s="33"/>
      <c r="DZ20" s="33"/>
      <c r="EA20" s="33"/>
      <c r="EB20" s="33"/>
      <c r="ED20" s="45">
        <v>16</v>
      </c>
      <c r="EE20" s="33">
        <f t="shared" si="38"/>
        <v>0</v>
      </c>
      <c r="EF20" s="33">
        <f t="shared" si="39"/>
        <v>20</v>
      </c>
      <c r="EG20" s="33">
        <f t="shared" si="40"/>
        <v>0</v>
      </c>
      <c r="EH20" s="33">
        <f t="shared" si="41"/>
        <v>0</v>
      </c>
      <c r="EI20" s="33">
        <f t="shared" si="42"/>
        <v>0</v>
      </c>
      <c r="EJ20" s="33">
        <f t="shared" si="43"/>
        <v>0</v>
      </c>
      <c r="EK20" s="33">
        <f t="shared" si="44"/>
        <v>0</v>
      </c>
      <c r="EL20" s="33">
        <f t="shared" si="45"/>
        <v>60</v>
      </c>
      <c r="EM20" s="33">
        <f t="shared" si="46"/>
        <v>0</v>
      </c>
      <c r="EN20" s="33">
        <f t="shared" si="47"/>
        <v>0</v>
      </c>
      <c r="EO20" s="33">
        <f t="shared" si="48"/>
        <v>0</v>
      </c>
      <c r="EP20" s="33">
        <f t="shared" si="49"/>
        <v>0</v>
      </c>
      <c r="EQ20" s="33">
        <f t="shared" si="50"/>
        <v>0</v>
      </c>
      <c r="ER20" s="33">
        <f t="shared" si="51"/>
        <v>0</v>
      </c>
      <c r="ES20" s="33">
        <f t="shared" si="52"/>
        <v>0</v>
      </c>
      <c r="ET20" s="33">
        <f t="shared" si="53"/>
        <v>60</v>
      </c>
      <c r="EU20" s="33">
        <f t="shared" si="54"/>
        <v>0</v>
      </c>
      <c r="EV20" s="33">
        <f t="shared" si="55"/>
        <v>0</v>
      </c>
      <c r="EW20" s="33">
        <f t="shared" si="56"/>
        <v>0</v>
      </c>
      <c r="EX20" s="33">
        <f t="shared" si="57"/>
        <v>0</v>
      </c>
      <c r="EZ20" s="45">
        <v>16</v>
      </c>
      <c r="FA20" s="38"/>
      <c r="FB20" s="39">
        <v>6164200</v>
      </c>
      <c r="FC20" s="37"/>
      <c r="FD20" s="37"/>
      <c r="FE20" s="37">
        <v>5698910</v>
      </c>
      <c r="FF20" s="37"/>
      <c r="FG20" s="37"/>
      <c r="FH20" s="37">
        <v>2938110</v>
      </c>
      <c r="FI20" s="37"/>
      <c r="FJ20" s="37"/>
      <c r="FK20" s="43"/>
      <c r="FL20" s="37"/>
      <c r="FM20" s="37"/>
      <c r="FN20" s="37"/>
      <c r="FO20" s="37"/>
      <c r="FP20" s="37">
        <v>6069000</v>
      </c>
      <c r="FQ20" s="37"/>
      <c r="FR20" s="37"/>
      <c r="FS20" s="37"/>
      <c r="FT20" s="37"/>
      <c r="FV20" s="49">
        <v>16</v>
      </c>
      <c r="FW20" s="46">
        <f t="shared" si="58"/>
        <v>0</v>
      </c>
      <c r="FX20" s="46">
        <f t="shared" si="59"/>
        <v>6164200</v>
      </c>
      <c r="FY20" s="46">
        <f t="shared" si="60"/>
        <v>0</v>
      </c>
      <c r="FZ20" s="46">
        <f t="shared" si="61"/>
        <v>0</v>
      </c>
      <c r="GA20" s="46">
        <f t="shared" si="62"/>
        <v>5698910</v>
      </c>
      <c r="GB20" s="46">
        <f t="shared" si="63"/>
        <v>0</v>
      </c>
      <c r="GC20" s="46">
        <f t="shared" si="64"/>
        <v>0</v>
      </c>
      <c r="GD20" s="46">
        <f t="shared" si="65"/>
        <v>0</v>
      </c>
      <c r="GE20" s="46">
        <f t="shared" si="66"/>
        <v>0</v>
      </c>
      <c r="GF20" s="46">
        <f t="shared" si="67"/>
        <v>0</v>
      </c>
      <c r="GG20" s="46">
        <f t="shared" si="68"/>
        <v>0</v>
      </c>
      <c r="GH20" s="46">
        <f t="shared" si="69"/>
        <v>0</v>
      </c>
      <c r="GI20" s="46">
        <f t="shared" si="70"/>
        <v>0</v>
      </c>
      <c r="GJ20" s="46">
        <f t="shared" si="71"/>
        <v>0</v>
      </c>
      <c r="GK20" s="46">
        <f t="shared" si="72"/>
        <v>0</v>
      </c>
      <c r="GL20" s="46">
        <f t="shared" si="73"/>
        <v>6069000</v>
      </c>
      <c r="GM20" s="46">
        <f t="shared" si="74"/>
        <v>0</v>
      </c>
      <c r="GN20" s="46">
        <f t="shared" si="75"/>
        <v>0</v>
      </c>
      <c r="GO20" s="46">
        <f t="shared" si="76"/>
        <v>0</v>
      </c>
      <c r="GP20" s="46">
        <f t="shared" si="77"/>
        <v>0</v>
      </c>
      <c r="GQ20" s="129">
        <f t="array" ref="GQ20">+MIN(IF(FW20:GP20&lt;&gt;0,FW20:GP20))</f>
        <v>5698910</v>
      </c>
      <c r="GR20" s="121">
        <v>6198305.4000000004</v>
      </c>
      <c r="GS20" s="132" t="str">
        <f t="shared" si="78"/>
        <v>Cumple</v>
      </c>
      <c r="GT20" s="117"/>
      <c r="GU20" s="45">
        <v>16</v>
      </c>
      <c r="GV20" s="53">
        <f t="shared" si="79"/>
        <v>0</v>
      </c>
      <c r="GW20" s="53">
        <f t="shared" si="80"/>
        <v>36.980694980694977</v>
      </c>
      <c r="GX20" s="53">
        <f t="shared" si="81"/>
        <v>0</v>
      </c>
      <c r="GY20" s="53">
        <f t="shared" si="82"/>
        <v>0</v>
      </c>
      <c r="GZ20" s="53">
        <f t="shared" si="83"/>
        <v>40</v>
      </c>
      <c r="HA20" s="53">
        <f t="shared" si="84"/>
        <v>0</v>
      </c>
      <c r="HB20" s="53">
        <f t="shared" si="85"/>
        <v>0</v>
      </c>
      <c r="HC20" s="53">
        <f t="shared" si="86"/>
        <v>0</v>
      </c>
      <c r="HD20" s="53">
        <f t="shared" si="87"/>
        <v>0</v>
      </c>
      <c r="HE20" s="53">
        <f t="shared" si="88"/>
        <v>0</v>
      </c>
      <c r="HF20" s="53">
        <f t="shared" si="89"/>
        <v>0</v>
      </c>
      <c r="HG20" s="53">
        <f t="shared" si="90"/>
        <v>0</v>
      </c>
      <c r="HH20" s="53">
        <f t="shared" si="91"/>
        <v>0</v>
      </c>
      <c r="HI20" s="53">
        <f t="shared" si="92"/>
        <v>0</v>
      </c>
      <c r="HJ20" s="53">
        <f t="shared" si="93"/>
        <v>0</v>
      </c>
      <c r="HK20" s="53">
        <f t="shared" si="94"/>
        <v>37.560784313725492</v>
      </c>
      <c r="HL20" s="53">
        <f t="shared" si="95"/>
        <v>0</v>
      </c>
      <c r="HM20" s="53">
        <f t="shared" si="96"/>
        <v>0</v>
      </c>
      <c r="HN20" s="53">
        <f t="shared" si="97"/>
        <v>0</v>
      </c>
      <c r="HO20" s="54">
        <f t="shared" si="98"/>
        <v>0</v>
      </c>
      <c r="HQ20" s="45">
        <v>16</v>
      </c>
      <c r="HR20" s="56">
        <f t="shared" si="16"/>
        <v>97.560784313725492</v>
      </c>
      <c r="HS20" s="61" t="str">
        <f>+IF(MAXA(HU20:IN20)=0,"NO ADJUDICADO",HLOOKUP(MAXA(HU20:IN20),HU20:$IN$93,(90-HQ20),FALSE))</f>
        <v>KASSEL GROUP SAS</v>
      </c>
      <c r="HT20" s="119">
        <f t="shared" si="99"/>
        <v>5698910</v>
      </c>
      <c r="HU20" s="54">
        <f t="shared" si="100"/>
        <v>0</v>
      </c>
      <c r="HV20" s="54">
        <f t="shared" si="101"/>
        <v>56.980694980694977</v>
      </c>
      <c r="HW20" s="54">
        <f t="shared" si="102"/>
        <v>0</v>
      </c>
      <c r="HX20" s="54">
        <f t="shared" si="103"/>
        <v>0</v>
      </c>
      <c r="HY20" s="54">
        <f t="shared" si="104"/>
        <v>40</v>
      </c>
      <c r="HZ20" s="54">
        <f t="shared" si="105"/>
        <v>0</v>
      </c>
      <c r="IA20" s="54">
        <f t="shared" si="106"/>
        <v>0</v>
      </c>
      <c r="IB20" s="54">
        <f t="shared" si="107"/>
        <v>0</v>
      </c>
      <c r="IC20" s="54">
        <f t="shared" si="108"/>
        <v>0</v>
      </c>
      <c r="ID20" s="54">
        <f t="shared" si="109"/>
        <v>0</v>
      </c>
      <c r="IE20" s="54">
        <f t="shared" si="110"/>
        <v>0</v>
      </c>
      <c r="IF20" s="54">
        <f t="shared" si="111"/>
        <v>0</v>
      </c>
      <c r="IG20" s="54">
        <f t="shared" si="112"/>
        <v>0</v>
      </c>
      <c r="IH20" s="54">
        <f t="shared" si="113"/>
        <v>0</v>
      </c>
      <c r="II20" s="54">
        <f t="shared" si="114"/>
        <v>0</v>
      </c>
      <c r="IJ20" s="54">
        <f t="shared" si="115"/>
        <v>97.560784313725492</v>
      </c>
      <c r="IK20" s="54">
        <f t="shared" si="116"/>
        <v>0</v>
      </c>
      <c r="IL20" s="54">
        <f t="shared" si="117"/>
        <v>0</v>
      </c>
      <c r="IM20" s="54">
        <f t="shared" si="118"/>
        <v>0</v>
      </c>
      <c r="IN20" s="54">
        <f t="shared" si="119"/>
        <v>0</v>
      </c>
    </row>
    <row r="21" spans="2:248" x14ac:dyDescent="0.35">
      <c r="B21" s="45">
        <v>17</v>
      </c>
      <c r="C21" s="33"/>
      <c r="D21" s="33"/>
      <c r="E21" s="33"/>
      <c r="F21" s="33"/>
      <c r="G21" s="33"/>
      <c r="H21" s="33"/>
      <c r="I21" s="33"/>
      <c r="J21" s="33"/>
      <c r="K21" s="33"/>
      <c r="L21" s="33"/>
      <c r="M21" s="33"/>
      <c r="N21" s="33"/>
      <c r="O21" s="33"/>
      <c r="P21" s="33"/>
      <c r="Q21" s="33"/>
      <c r="R21" s="33"/>
      <c r="S21" s="33"/>
      <c r="T21" s="33"/>
      <c r="U21" s="33"/>
      <c r="V21" s="33"/>
      <c r="X21" s="45">
        <v>17</v>
      </c>
      <c r="Y21" s="33"/>
      <c r="Z21" s="33"/>
      <c r="AA21" s="33"/>
      <c r="AB21" s="33"/>
      <c r="AC21" s="33"/>
      <c r="AD21" s="33"/>
      <c r="AE21" s="33"/>
      <c r="AF21" s="33"/>
      <c r="AG21" s="33"/>
      <c r="AH21" s="33"/>
      <c r="AI21" s="116"/>
      <c r="AJ21" s="33"/>
      <c r="AK21" s="33"/>
      <c r="AL21" s="33"/>
      <c r="AM21" s="33"/>
      <c r="AN21" s="33"/>
      <c r="AO21" s="33"/>
      <c r="AP21" s="33"/>
      <c r="AQ21" s="33"/>
      <c r="AR21" s="33"/>
      <c r="AS21" s="60"/>
      <c r="AT21" s="45">
        <v>17</v>
      </c>
      <c r="AU21" s="33"/>
      <c r="AV21" s="33"/>
      <c r="AW21" s="33"/>
      <c r="AX21" s="33"/>
      <c r="AY21" s="33"/>
      <c r="AZ21" s="33"/>
      <c r="BA21" s="33"/>
      <c r="BB21" s="33"/>
      <c r="BC21" s="33"/>
      <c r="BD21" s="33"/>
      <c r="BE21" s="33"/>
      <c r="BF21" s="33"/>
      <c r="BG21" s="33"/>
      <c r="BH21" s="33"/>
      <c r="BI21" s="33"/>
      <c r="BJ21" s="33"/>
      <c r="BK21" s="33"/>
      <c r="BL21" s="33"/>
      <c r="BM21" s="33"/>
      <c r="BN21" s="33"/>
      <c r="BP21" s="45">
        <v>17</v>
      </c>
      <c r="BQ21" s="33"/>
      <c r="BR21" s="33"/>
      <c r="BS21" s="33"/>
      <c r="BT21" s="33"/>
      <c r="BU21" s="33"/>
      <c r="BV21" s="33"/>
      <c r="BW21" s="33"/>
      <c r="BX21" s="33"/>
      <c r="BY21" s="33"/>
      <c r="BZ21" s="33"/>
      <c r="CA21" s="33"/>
      <c r="CB21" s="33"/>
      <c r="CC21" s="33"/>
      <c r="CD21" s="33"/>
      <c r="CE21" s="33"/>
      <c r="CF21" s="33"/>
      <c r="CG21" s="33"/>
      <c r="CH21" s="33"/>
      <c r="CI21" s="33"/>
      <c r="CJ21" s="33"/>
      <c r="CL21" s="45">
        <v>17</v>
      </c>
      <c r="CM21" s="33" t="str">
        <f t="shared" si="18"/>
        <v/>
      </c>
      <c r="CN21" s="33" t="str">
        <f t="shared" si="19"/>
        <v/>
      </c>
      <c r="CO21" s="33" t="str">
        <f t="shared" si="20"/>
        <v/>
      </c>
      <c r="CP21" s="33" t="str">
        <f t="shared" si="21"/>
        <v/>
      </c>
      <c r="CQ21" s="33" t="str">
        <f t="shared" si="22"/>
        <v/>
      </c>
      <c r="CR21" s="33" t="str">
        <f t="shared" si="23"/>
        <v/>
      </c>
      <c r="CS21" s="33" t="str">
        <f t="shared" si="24"/>
        <v/>
      </c>
      <c r="CT21" s="33" t="str">
        <f t="shared" si="25"/>
        <v/>
      </c>
      <c r="CU21" s="33" t="str">
        <f t="shared" si="26"/>
        <v/>
      </c>
      <c r="CV21" s="33" t="str">
        <f t="shared" si="27"/>
        <v/>
      </c>
      <c r="CW21" s="33" t="str">
        <f t="shared" si="28"/>
        <v/>
      </c>
      <c r="CX21" s="33" t="str">
        <f t="shared" si="29"/>
        <v/>
      </c>
      <c r="CY21" s="33" t="str">
        <f t="shared" si="30"/>
        <v/>
      </c>
      <c r="CZ21" s="33" t="str">
        <f t="shared" si="31"/>
        <v/>
      </c>
      <c r="DA21" s="33" t="str">
        <f t="shared" si="32"/>
        <v/>
      </c>
      <c r="DB21" s="33" t="str">
        <f t="shared" si="33"/>
        <v/>
      </c>
      <c r="DC21" s="33" t="str">
        <f t="shared" si="34"/>
        <v/>
      </c>
      <c r="DD21" s="33" t="str">
        <f t="shared" si="35"/>
        <v/>
      </c>
      <c r="DE21" s="33" t="str">
        <f t="shared" si="36"/>
        <v/>
      </c>
      <c r="DF21" s="33" t="str">
        <f t="shared" si="37"/>
        <v/>
      </c>
      <c r="DH21" s="45">
        <v>17</v>
      </c>
      <c r="DI21" s="33"/>
      <c r="DJ21" s="33"/>
      <c r="DK21" s="33"/>
      <c r="DL21" s="33"/>
      <c r="DM21" s="33"/>
      <c r="DN21" s="33"/>
      <c r="DO21" s="33"/>
      <c r="DP21" s="33"/>
      <c r="DQ21" s="33"/>
      <c r="DR21" s="33"/>
      <c r="DS21" s="33"/>
      <c r="DT21" s="33"/>
      <c r="DU21" s="33"/>
      <c r="DV21" s="33"/>
      <c r="DW21" s="33"/>
      <c r="DX21" s="33"/>
      <c r="DY21" s="33"/>
      <c r="DZ21" s="33"/>
      <c r="EA21" s="33"/>
      <c r="EB21" s="33"/>
      <c r="ED21" s="45">
        <v>17</v>
      </c>
      <c r="EE21" s="33">
        <f t="shared" si="38"/>
        <v>0</v>
      </c>
      <c r="EF21" s="33">
        <f t="shared" si="39"/>
        <v>0</v>
      </c>
      <c r="EG21" s="33">
        <f t="shared" si="40"/>
        <v>0</v>
      </c>
      <c r="EH21" s="33">
        <f t="shared" si="41"/>
        <v>0</v>
      </c>
      <c r="EI21" s="33">
        <f t="shared" si="42"/>
        <v>0</v>
      </c>
      <c r="EJ21" s="33">
        <f t="shared" si="43"/>
        <v>0</v>
      </c>
      <c r="EK21" s="33">
        <f t="shared" si="44"/>
        <v>0</v>
      </c>
      <c r="EL21" s="33">
        <f t="shared" si="45"/>
        <v>0</v>
      </c>
      <c r="EM21" s="33">
        <f t="shared" si="46"/>
        <v>0</v>
      </c>
      <c r="EN21" s="33">
        <f t="shared" si="47"/>
        <v>0</v>
      </c>
      <c r="EO21" s="33">
        <f t="shared" si="48"/>
        <v>0</v>
      </c>
      <c r="EP21" s="33">
        <f t="shared" si="49"/>
        <v>0</v>
      </c>
      <c r="EQ21" s="33">
        <f t="shared" si="50"/>
        <v>0</v>
      </c>
      <c r="ER21" s="33">
        <f t="shared" si="51"/>
        <v>0</v>
      </c>
      <c r="ES21" s="33">
        <f t="shared" si="52"/>
        <v>0</v>
      </c>
      <c r="ET21" s="33">
        <f t="shared" si="53"/>
        <v>0</v>
      </c>
      <c r="EU21" s="33">
        <f t="shared" si="54"/>
        <v>0</v>
      </c>
      <c r="EV21" s="33">
        <f t="shared" si="55"/>
        <v>0</v>
      </c>
      <c r="EW21" s="33">
        <f t="shared" si="56"/>
        <v>0</v>
      </c>
      <c r="EX21" s="33">
        <f t="shared" si="57"/>
        <v>0</v>
      </c>
      <c r="EZ21" s="45">
        <v>17</v>
      </c>
      <c r="FA21" s="38"/>
      <c r="FB21" s="39"/>
      <c r="FC21" s="37"/>
      <c r="FD21" s="37"/>
      <c r="FE21" s="37"/>
      <c r="FF21" s="37"/>
      <c r="FG21" s="37"/>
      <c r="FH21" s="37"/>
      <c r="FI21" s="37"/>
      <c r="FJ21" s="37"/>
      <c r="FK21" s="43"/>
      <c r="FL21" s="37"/>
      <c r="FM21" s="37"/>
      <c r="FN21" s="37"/>
      <c r="FO21" s="37"/>
      <c r="FP21" s="37"/>
      <c r="FQ21" s="37"/>
      <c r="FR21" s="37"/>
      <c r="FS21" s="37"/>
      <c r="FT21" s="37"/>
      <c r="FV21" s="49">
        <v>17</v>
      </c>
      <c r="FW21" s="46">
        <f t="shared" si="58"/>
        <v>0</v>
      </c>
      <c r="FX21" s="46">
        <f t="shared" si="59"/>
        <v>0</v>
      </c>
      <c r="FY21" s="46">
        <f t="shared" si="60"/>
        <v>0</v>
      </c>
      <c r="FZ21" s="46">
        <f t="shared" si="61"/>
        <v>0</v>
      </c>
      <c r="GA21" s="46">
        <f t="shared" si="62"/>
        <v>0</v>
      </c>
      <c r="GB21" s="46">
        <f t="shared" si="63"/>
        <v>0</v>
      </c>
      <c r="GC21" s="46">
        <f t="shared" si="64"/>
        <v>0</v>
      </c>
      <c r="GD21" s="46">
        <f t="shared" si="65"/>
        <v>0</v>
      </c>
      <c r="GE21" s="46">
        <f t="shared" si="66"/>
        <v>0</v>
      </c>
      <c r="GF21" s="46">
        <f t="shared" si="67"/>
        <v>0</v>
      </c>
      <c r="GG21" s="46">
        <f t="shared" si="68"/>
        <v>0</v>
      </c>
      <c r="GH21" s="46">
        <f t="shared" si="69"/>
        <v>0</v>
      </c>
      <c r="GI21" s="46">
        <f t="shared" si="70"/>
        <v>0</v>
      </c>
      <c r="GJ21" s="46">
        <f t="shared" si="71"/>
        <v>0</v>
      </c>
      <c r="GK21" s="46">
        <f t="shared" si="72"/>
        <v>0</v>
      </c>
      <c r="GL21" s="46">
        <f t="shared" si="73"/>
        <v>0</v>
      </c>
      <c r="GM21" s="46">
        <f t="shared" si="74"/>
        <v>0</v>
      </c>
      <c r="GN21" s="46">
        <f t="shared" si="75"/>
        <v>0</v>
      </c>
      <c r="GO21" s="46">
        <f t="shared" si="76"/>
        <v>0</v>
      </c>
      <c r="GP21" s="46">
        <f t="shared" si="77"/>
        <v>0</v>
      </c>
      <c r="GQ21" s="129">
        <f t="array" ref="GQ21">+MIN(IF(FW21:GP21&lt;&gt;0,FW21:GP21))</f>
        <v>0</v>
      </c>
      <c r="GR21" s="121">
        <v>7699210.75</v>
      </c>
      <c r="GS21" s="132" t="str">
        <f t="shared" si="78"/>
        <v>Cumple</v>
      </c>
      <c r="GT21" s="117"/>
      <c r="GU21" s="45">
        <v>17</v>
      </c>
      <c r="GV21" s="53">
        <f t="shared" si="79"/>
        <v>0</v>
      </c>
      <c r="GW21" s="53">
        <f t="shared" si="80"/>
        <v>0</v>
      </c>
      <c r="GX21" s="53">
        <f t="shared" si="81"/>
        <v>0</v>
      </c>
      <c r="GY21" s="53">
        <f t="shared" si="82"/>
        <v>0</v>
      </c>
      <c r="GZ21" s="53">
        <f t="shared" si="83"/>
        <v>0</v>
      </c>
      <c r="HA21" s="53">
        <f t="shared" si="84"/>
        <v>0</v>
      </c>
      <c r="HB21" s="53">
        <f t="shared" si="85"/>
        <v>0</v>
      </c>
      <c r="HC21" s="53">
        <f t="shared" si="86"/>
        <v>0</v>
      </c>
      <c r="HD21" s="53">
        <f t="shared" si="87"/>
        <v>0</v>
      </c>
      <c r="HE21" s="53">
        <f t="shared" si="88"/>
        <v>0</v>
      </c>
      <c r="HF21" s="53">
        <f t="shared" si="89"/>
        <v>0</v>
      </c>
      <c r="HG21" s="53">
        <f t="shared" si="90"/>
        <v>0</v>
      </c>
      <c r="HH21" s="53">
        <f t="shared" si="91"/>
        <v>0</v>
      </c>
      <c r="HI21" s="53">
        <f t="shared" si="92"/>
        <v>0</v>
      </c>
      <c r="HJ21" s="53">
        <f t="shared" si="93"/>
        <v>0</v>
      </c>
      <c r="HK21" s="53">
        <f t="shared" si="94"/>
        <v>0</v>
      </c>
      <c r="HL21" s="53">
        <f t="shared" si="95"/>
        <v>0</v>
      </c>
      <c r="HM21" s="53">
        <f t="shared" si="96"/>
        <v>0</v>
      </c>
      <c r="HN21" s="53">
        <f t="shared" si="97"/>
        <v>0</v>
      </c>
      <c r="HO21" s="54">
        <f t="shared" si="98"/>
        <v>0</v>
      </c>
      <c r="HQ21" s="45">
        <v>17</v>
      </c>
      <c r="HR21" s="56">
        <f t="shared" si="16"/>
        <v>0</v>
      </c>
      <c r="HS21" s="61" t="str">
        <f>+IF(MAXA(HU21:IN21)=0,"NO ADJUDICADO",HLOOKUP(MAXA(HU21:IN21),HU21:$IN$93,(90-HQ21),FALSE))</f>
        <v>NO ADJUDICADO</v>
      </c>
      <c r="HT21" s="119">
        <f t="shared" si="99"/>
        <v>0</v>
      </c>
      <c r="HU21" s="54">
        <f t="shared" si="100"/>
        <v>0</v>
      </c>
      <c r="HV21" s="54">
        <f t="shared" si="101"/>
        <v>0</v>
      </c>
      <c r="HW21" s="54">
        <f t="shared" si="102"/>
        <v>0</v>
      </c>
      <c r="HX21" s="54">
        <f t="shared" si="103"/>
        <v>0</v>
      </c>
      <c r="HY21" s="54">
        <f t="shared" si="104"/>
        <v>0</v>
      </c>
      <c r="HZ21" s="54">
        <f t="shared" si="105"/>
        <v>0</v>
      </c>
      <c r="IA21" s="54">
        <f t="shared" si="106"/>
        <v>0</v>
      </c>
      <c r="IB21" s="54">
        <f t="shared" si="107"/>
        <v>0</v>
      </c>
      <c r="IC21" s="54">
        <f t="shared" si="108"/>
        <v>0</v>
      </c>
      <c r="ID21" s="54">
        <f t="shared" si="109"/>
        <v>0</v>
      </c>
      <c r="IE21" s="54">
        <f t="shared" si="110"/>
        <v>0</v>
      </c>
      <c r="IF21" s="54">
        <f t="shared" si="111"/>
        <v>0</v>
      </c>
      <c r="IG21" s="54">
        <f t="shared" si="112"/>
        <v>0</v>
      </c>
      <c r="IH21" s="54">
        <f t="shared" si="113"/>
        <v>0</v>
      </c>
      <c r="II21" s="54">
        <f t="shared" si="114"/>
        <v>0</v>
      </c>
      <c r="IJ21" s="54">
        <f t="shared" si="115"/>
        <v>0</v>
      </c>
      <c r="IK21" s="54">
        <f t="shared" si="116"/>
        <v>0</v>
      </c>
      <c r="IL21" s="54">
        <f t="shared" si="117"/>
        <v>0</v>
      </c>
      <c r="IM21" s="54">
        <f t="shared" si="118"/>
        <v>0</v>
      </c>
      <c r="IN21" s="54">
        <f t="shared" si="119"/>
        <v>0</v>
      </c>
    </row>
    <row r="22" spans="2:248" x14ac:dyDescent="0.35">
      <c r="B22" s="45">
        <v>18</v>
      </c>
      <c r="C22" s="33"/>
      <c r="D22" s="33"/>
      <c r="E22" s="33"/>
      <c r="F22" s="33"/>
      <c r="G22" s="33"/>
      <c r="H22" s="33"/>
      <c r="I22" s="33"/>
      <c r="J22" s="33"/>
      <c r="K22" s="33"/>
      <c r="L22" s="33"/>
      <c r="M22" s="33"/>
      <c r="N22" s="33"/>
      <c r="O22" s="33"/>
      <c r="P22" s="33"/>
      <c r="Q22" s="33"/>
      <c r="R22" s="33"/>
      <c r="S22" s="33"/>
      <c r="T22" s="33"/>
      <c r="U22" s="33"/>
      <c r="V22" s="33"/>
      <c r="X22" s="45">
        <v>18</v>
      </c>
      <c r="Y22" s="33"/>
      <c r="Z22" s="33"/>
      <c r="AA22" s="33"/>
      <c r="AB22" s="33"/>
      <c r="AC22" s="33"/>
      <c r="AD22" s="33"/>
      <c r="AE22" s="33"/>
      <c r="AF22" s="33"/>
      <c r="AG22" s="33"/>
      <c r="AH22" s="33"/>
      <c r="AI22" s="116"/>
      <c r="AJ22" s="33"/>
      <c r="AK22" s="33"/>
      <c r="AL22" s="33"/>
      <c r="AM22" s="33"/>
      <c r="AN22" s="33"/>
      <c r="AO22" s="33"/>
      <c r="AP22" s="33"/>
      <c r="AQ22" s="33"/>
      <c r="AR22" s="33"/>
      <c r="AS22" s="60"/>
      <c r="AT22" s="45">
        <v>18</v>
      </c>
      <c r="AU22" s="33"/>
      <c r="AV22" s="33"/>
      <c r="AW22" s="33"/>
      <c r="AX22" s="33"/>
      <c r="AY22" s="33"/>
      <c r="AZ22" s="33"/>
      <c r="BA22" s="33"/>
      <c r="BB22" s="33"/>
      <c r="BC22" s="33"/>
      <c r="BD22" s="33"/>
      <c r="BE22" s="33"/>
      <c r="BF22" s="33"/>
      <c r="BG22" s="33"/>
      <c r="BH22" s="33"/>
      <c r="BI22" s="33"/>
      <c r="BJ22" s="33"/>
      <c r="BK22" s="33"/>
      <c r="BL22" s="33"/>
      <c r="BM22" s="33"/>
      <c r="BN22" s="33"/>
      <c r="BP22" s="45">
        <v>18</v>
      </c>
      <c r="BQ22" s="33"/>
      <c r="BR22" s="33"/>
      <c r="BS22" s="33"/>
      <c r="BT22" s="33"/>
      <c r="BU22" s="33"/>
      <c r="BV22" s="33"/>
      <c r="BW22" s="33"/>
      <c r="BX22" s="33"/>
      <c r="BY22" s="33"/>
      <c r="BZ22" s="33"/>
      <c r="CA22" s="33"/>
      <c r="CB22" s="33"/>
      <c r="CC22" s="33"/>
      <c r="CD22" s="33"/>
      <c r="CE22" s="33"/>
      <c r="CF22" s="33"/>
      <c r="CG22" s="33"/>
      <c r="CH22" s="33"/>
      <c r="CI22" s="33"/>
      <c r="CJ22" s="33"/>
      <c r="CL22" s="45">
        <v>18</v>
      </c>
      <c r="CM22" s="33" t="str">
        <f t="shared" si="18"/>
        <v/>
      </c>
      <c r="CN22" s="33" t="str">
        <f t="shared" si="19"/>
        <v/>
      </c>
      <c r="CO22" s="33" t="str">
        <f t="shared" si="20"/>
        <v/>
      </c>
      <c r="CP22" s="33" t="str">
        <f t="shared" si="21"/>
        <v/>
      </c>
      <c r="CQ22" s="33" t="str">
        <f t="shared" si="22"/>
        <v/>
      </c>
      <c r="CR22" s="33" t="str">
        <f t="shared" si="23"/>
        <v/>
      </c>
      <c r="CS22" s="33" t="str">
        <f t="shared" si="24"/>
        <v/>
      </c>
      <c r="CT22" s="33" t="str">
        <f t="shared" si="25"/>
        <v/>
      </c>
      <c r="CU22" s="33" t="str">
        <f t="shared" si="26"/>
        <v/>
      </c>
      <c r="CV22" s="33" t="str">
        <f t="shared" si="27"/>
        <v/>
      </c>
      <c r="CW22" s="33" t="str">
        <f t="shared" si="28"/>
        <v/>
      </c>
      <c r="CX22" s="33" t="str">
        <f t="shared" si="29"/>
        <v/>
      </c>
      <c r="CY22" s="33" t="str">
        <f t="shared" si="30"/>
        <v/>
      </c>
      <c r="CZ22" s="33" t="str">
        <f t="shared" si="31"/>
        <v/>
      </c>
      <c r="DA22" s="33" t="str">
        <f t="shared" si="32"/>
        <v/>
      </c>
      <c r="DB22" s="33" t="str">
        <f t="shared" si="33"/>
        <v/>
      </c>
      <c r="DC22" s="33" t="str">
        <f t="shared" si="34"/>
        <v/>
      </c>
      <c r="DD22" s="33" t="str">
        <f t="shared" si="35"/>
        <v/>
      </c>
      <c r="DE22" s="33" t="str">
        <f t="shared" si="36"/>
        <v/>
      </c>
      <c r="DF22" s="33" t="str">
        <f t="shared" si="37"/>
        <v/>
      </c>
      <c r="DH22" s="45">
        <v>18</v>
      </c>
      <c r="DI22" s="33"/>
      <c r="DJ22" s="33"/>
      <c r="DK22" s="33"/>
      <c r="DL22" s="33"/>
      <c r="DM22" s="33"/>
      <c r="DN22" s="33"/>
      <c r="DO22" s="33"/>
      <c r="DP22" s="33"/>
      <c r="DQ22" s="33"/>
      <c r="DR22" s="33"/>
      <c r="DS22" s="33"/>
      <c r="DT22" s="33"/>
      <c r="DU22" s="33"/>
      <c r="DV22" s="33"/>
      <c r="DW22" s="33"/>
      <c r="DX22" s="33"/>
      <c r="DY22" s="33"/>
      <c r="DZ22" s="33"/>
      <c r="EA22" s="33"/>
      <c r="EB22" s="33"/>
      <c r="ED22" s="45">
        <v>18</v>
      </c>
      <c r="EE22" s="33">
        <f t="shared" si="38"/>
        <v>0</v>
      </c>
      <c r="EF22" s="33">
        <f t="shared" si="39"/>
        <v>0</v>
      </c>
      <c r="EG22" s="33">
        <f t="shared" si="40"/>
        <v>0</v>
      </c>
      <c r="EH22" s="33">
        <f t="shared" si="41"/>
        <v>0</v>
      </c>
      <c r="EI22" s="33">
        <f t="shared" si="42"/>
        <v>0</v>
      </c>
      <c r="EJ22" s="33">
        <f t="shared" si="43"/>
        <v>0</v>
      </c>
      <c r="EK22" s="33">
        <f t="shared" si="44"/>
        <v>0</v>
      </c>
      <c r="EL22" s="33">
        <f t="shared" si="45"/>
        <v>0</v>
      </c>
      <c r="EM22" s="33">
        <f t="shared" si="46"/>
        <v>0</v>
      </c>
      <c r="EN22" s="33">
        <f t="shared" si="47"/>
        <v>0</v>
      </c>
      <c r="EO22" s="33">
        <f t="shared" si="48"/>
        <v>0</v>
      </c>
      <c r="EP22" s="33">
        <f t="shared" si="49"/>
        <v>0</v>
      </c>
      <c r="EQ22" s="33">
        <f t="shared" si="50"/>
        <v>0</v>
      </c>
      <c r="ER22" s="33">
        <f t="shared" si="51"/>
        <v>0</v>
      </c>
      <c r="ES22" s="33">
        <f t="shared" si="52"/>
        <v>0</v>
      </c>
      <c r="ET22" s="33">
        <f t="shared" si="53"/>
        <v>0</v>
      </c>
      <c r="EU22" s="33">
        <f t="shared" si="54"/>
        <v>0</v>
      </c>
      <c r="EV22" s="33">
        <f t="shared" si="55"/>
        <v>0</v>
      </c>
      <c r="EW22" s="33">
        <f t="shared" si="56"/>
        <v>0</v>
      </c>
      <c r="EX22" s="33">
        <f t="shared" si="57"/>
        <v>0</v>
      </c>
      <c r="EZ22" s="45">
        <v>18</v>
      </c>
      <c r="FA22" s="38"/>
      <c r="FB22" s="39"/>
      <c r="FC22" s="37"/>
      <c r="FD22" s="37"/>
      <c r="FE22" s="37"/>
      <c r="FF22" s="37"/>
      <c r="FG22" s="37"/>
      <c r="FH22" s="37"/>
      <c r="FI22" s="37"/>
      <c r="FJ22" s="37"/>
      <c r="FK22" s="43"/>
      <c r="FL22" s="37"/>
      <c r="FM22" s="37"/>
      <c r="FN22" s="37"/>
      <c r="FO22" s="37"/>
      <c r="FP22" s="37"/>
      <c r="FQ22" s="37"/>
      <c r="FR22" s="37"/>
      <c r="FS22" s="37"/>
      <c r="FT22" s="37"/>
      <c r="FV22" s="49">
        <v>18</v>
      </c>
      <c r="FW22" s="46">
        <f t="shared" si="58"/>
        <v>0</v>
      </c>
      <c r="FX22" s="46">
        <f t="shared" si="59"/>
        <v>0</v>
      </c>
      <c r="FY22" s="46">
        <f t="shared" si="60"/>
        <v>0</v>
      </c>
      <c r="FZ22" s="46">
        <f t="shared" si="61"/>
        <v>0</v>
      </c>
      <c r="GA22" s="46">
        <f t="shared" si="62"/>
        <v>0</v>
      </c>
      <c r="GB22" s="46">
        <f t="shared" si="63"/>
        <v>0</v>
      </c>
      <c r="GC22" s="46">
        <f t="shared" si="64"/>
        <v>0</v>
      </c>
      <c r="GD22" s="46">
        <f t="shared" si="65"/>
        <v>0</v>
      </c>
      <c r="GE22" s="46">
        <f t="shared" si="66"/>
        <v>0</v>
      </c>
      <c r="GF22" s="46">
        <f t="shared" si="67"/>
        <v>0</v>
      </c>
      <c r="GG22" s="46">
        <f t="shared" si="68"/>
        <v>0</v>
      </c>
      <c r="GH22" s="46">
        <f t="shared" si="69"/>
        <v>0</v>
      </c>
      <c r="GI22" s="46">
        <f t="shared" si="70"/>
        <v>0</v>
      </c>
      <c r="GJ22" s="46">
        <f t="shared" si="71"/>
        <v>0</v>
      </c>
      <c r="GK22" s="46">
        <f t="shared" si="72"/>
        <v>0</v>
      </c>
      <c r="GL22" s="46">
        <f t="shared" si="73"/>
        <v>0</v>
      </c>
      <c r="GM22" s="46">
        <f t="shared" si="74"/>
        <v>0</v>
      </c>
      <c r="GN22" s="46">
        <f t="shared" si="75"/>
        <v>0</v>
      </c>
      <c r="GO22" s="46">
        <f t="shared" si="76"/>
        <v>0</v>
      </c>
      <c r="GP22" s="46">
        <f t="shared" si="77"/>
        <v>0</v>
      </c>
      <c r="GQ22" s="129">
        <f t="array" ref="GQ22">+MIN(IF(FW22:GP22&lt;&gt;0,FW22:GP22))</f>
        <v>0</v>
      </c>
      <c r="GR22" s="121">
        <v>15648052.560000004</v>
      </c>
      <c r="GS22" s="132" t="str">
        <f t="shared" si="78"/>
        <v>Cumple</v>
      </c>
      <c r="GT22" s="117"/>
      <c r="GU22" s="45">
        <v>18</v>
      </c>
      <c r="GV22" s="53">
        <f t="shared" si="79"/>
        <v>0</v>
      </c>
      <c r="GW22" s="53">
        <f t="shared" si="80"/>
        <v>0</v>
      </c>
      <c r="GX22" s="53">
        <f t="shared" si="81"/>
        <v>0</v>
      </c>
      <c r="GY22" s="53">
        <f t="shared" si="82"/>
        <v>0</v>
      </c>
      <c r="GZ22" s="53">
        <f t="shared" si="83"/>
        <v>0</v>
      </c>
      <c r="HA22" s="53">
        <f t="shared" si="84"/>
        <v>0</v>
      </c>
      <c r="HB22" s="53">
        <f t="shared" si="85"/>
        <v>0</v>
      </c>
      <c r="HC22" s="53">
        <f t="shared" si="86"/>
        <v>0</v>
      </c>
      <c r="HD22" s="53">
        <f t="shared" si="87"/>
        <v>0</v>
      </c>
      <c r="HE22" s="53">
        <f t="shared" si="88"/>
        <v>0</v>
      </c>
      <c r="HF22" s="53">
        <f t="shared" si="89"/>
        <v>0</v>
      </c>
      <c r="HG22" s="53">
        <f t="shared" si="90"/>
        <v>0</v>
      </c>
      <c r="HH22" s="53">
        <f t="shared" si="91"/>
        <v>0</v>
      </c>
      <c r="HI22" s="53">
        <f t="shared" si="92"/>
        <v>0</v>
      </c>
      <c r="HJ22" s="53">
        <f t="shared" si="93"/>
        <v>0</v>
      </c>
      <c r="HK22" s="53">
        <f t="shared" si="94"/>
        <v>0</v>
      </c>
      <c r="HL22" s="53">
        <f t="shared" si="95"/>
        <v>0</v>
      </c>
      <c r="HM22" s="53">
        <f t="shared" si="96"/>
        <v>0</v>
      </c>
      <c r="HN22" s="53">
        <f t="shared" si="97"/>
        <v>0</v>
      </c>
      <c r="HO22" s="54">
        <f t="shared" si="98"/>
        <v>0</v>
      </c>
      <c r="HQ22" s="45">
        <v>18</v>
      </c>
      <c r="HR22" s="56">
        <f t="shared" si="16"/>
        <v>0</v>
      </c>
      <c r="HS22" s="61" t="str">
        <f>+IF(MAXA(HU22:IN22)=0,"NO ADJUDICADO",HLOOKUP(MAXA(HU22:IN22),HU22:$IN$93,(90-HQ22),FALSE))</f>
        <v>NO ADJUDICADO</v>
      </c>
      <c r="HT22" s="119">
        <f t="shared" si="99"/>
        <v>0</v>
      </c>
      <c r="HU22" s="54">
        <f t="shared" si="100"/>
        <v>0</v>
      </c>
      <c r="HV22" s="54">
        <f t="shared" si="101"/>
        <v>0</v>
      </c>
      <c r="HW22" s="54">
        <f t="shared" si="102"/>
        <v>0</v>
      </c>
      <c r="HX22" s="54">
        <f t="shared" si="103"/>
        <v>0</v>
      </c>
      <c r="HY22" s="54">
        <f t="shared" si="104"/>
        <v>0</v>
      </c>
      <c r="HZ22" s="54">
        <f t="shared" si="105"/>
        <v>0</v>
      </c>
      <c r="IA22" s="54">
        <f t="shared" si="106"/>
        <v>0</v>
      </c>
      <c r="IB22" s="54">
        <f t="shared" si="107"/>
        <v>0</v>
      </c>
      <c r="IC22" s="54">
        <f t="shared" si="108"/>
        <v>0</v>
      </c>
      <c r="ID22" s="54">
        <f t="shared" si="109"/>
        <v>0</v>
      </c>
      <c r="IE22" s="54">
        <f t="shared" si="110"/>
        <v>0</v>
      </c>
      <c r="IF22" s="54">
        <f t="shared" si="111"/>
        <v>0</v>
      </c>
      <c r="IG22" s="54">
        <f t="shared" si="112"/>
        <v>0</v>
      </c>
      <c r="IH22" s="54">
        <f t="shared" si="113"/>
        <v>0</v>
      </c>
      <c r="II22" s="54">
        <f t="shared" si="114"/>
        <v>0</v>
      </c>
      <c r="IJ22" s="54">
        <f t="shared" si="115"/>
        <v>0</v>
      </c>
      <c r="IK22" s="54">
        <f t="shared" si="116"/>
        <v>0</v>
      </c>
      <c r="IL22" s="54">
        <f t="shared" si="117"/>
        <v>0</v>
      </c>
      <c r="IM22" s="54">
        <f t="shared" si="118"/>
        <v>0</v>
      </c>
      <c r="IN22" s="54">
        <f t="shared" si="119"/>
        <v>0</v>
      </c>
    </row>
    <row r="23" spans="2:248" ht="17.25" customHeight="1" x14ac:dyDescent="0.35">
      <c r="B23" s="45">
        <v>19</v>
      </c>
      <c r="C23" s="33"/>
      <c r="D23" s="33"/>
      <c r="E23" s="33" t="s">
        <v>79</v>
      </c>
      <c r="F23" s="33"/>
      <c r="G23" s="33"/>
      <c r="H23" s="33"/>
      <c r="I23" s="33"/>
      <c r="J23" s="33"/>
      <c r="K23" s="33"/>
      <c r="L23" s="33"/>
      <c r="M23" s="33"/>
      <c r="N23" s="33"/>
      <c r="O23" s="33"/>
      <c r="P23" s="33"/>
      <c r="Q23" s="33"/>
      <c r="R23" s="33"/>
      <c r="S23" s="33"/>
      <c r="T23" s="33"/>
      <c r="U23" s="33"/>
      <c r="V23" s="33"/>
      <c r="X23" s="45">
        <v>19</v>
      </c>
      <c r="Y23" s="33"/>
      <c r="Z23" s="33"/>
      <c r="AA23" s="33" t="s">
        <v>79</v>
      </c>
      <c r="AB23" s="33"/>
      <c r="AC23" s="33"/>
      <c r="AD23" s="33"/>
      <c r="AE23" s="33"/>
      <c r="AF23" s="33"/>
      <c r="AG23" s="33"/>
      <c r="AH23" s="33"/>
      <c r="AI23" s="116"/>
      <c r="AJ23" s="33"/>
      <c r="AK23" s="33"/>
      <c r="AL23" s="33"/>
      <c r="AM23" s="33"/>
      <c r="AN23" s="33"/>
      <c r="AO23" s="33"/>
      <c r="AP23" s="33"/>
      <c r="AQ23" s="33"/>
      <c r="AR23" s="33"/>
      <c r="AS23" s="60"/>
      <c r="AT23" s="45">
        <v>19</v>
      </c>
      <c r="AU23" s="33"/>
      <c r="AV23" s="33"/>
      <c r="AW23" s="33" t="s">
        <v>79</v>
      </c>
      <c r="AX23" s="33"/>
      <c r="AY23" s="33"/>
      <c r="AZ23" s="33"/>
      <c r="BA23" s="33"/>
      <c r="BB23" s="33"/>
      <c r="BC23" s="33"/>
      <c r="BD23" s="33"/>
      <c r="BE23" s="33"/>
      <c r="BF23" s="33"/>
      <c r="BG23" s="33"/>
      <c r="BH23" s="33"/>
      <c r="BI23" s="33"/>
      <c r="BJ23" s="33"/>
      <c r="BK23" s="33"/>
      <c r="BL23" s="33"/>
      <c r="BM23" s="33"/>
      <c r="BN23" s="33"/>
      <c r="BP23" s="45">
        <v>19</v>
      </c>
      <c r="BQ23" s="33"/>
      <c r="BR23" s="33"/>
      <c r="BS23" s="33" t="s">
        <v>507</v>
      </c>
      <c r="BT23" s="33"/>
      <c r="BU23" s="33"/>
      <c r="BV23" s="33"/>
      <c r="BW23" s="33"/>
      <c r="BX23" s="33"/>
      <c r="BY23" s="33"/>
      <c r="BZ23" s="33"/>
      <c r="CA23" s="33"/>
      <c r="CB23" s="33"/>
      <c r="CC23" s="33"/>
      <c r="CD23" s="33"/>
      <c r="CE23" s="33"/>
      <c r="CF23" s="33"/>
      <c r="CG23" s="33"/>
      <c r="CH23" s="33"/>
      <c r="CI23" s="33"/>
      <c r="CJ23" s="33"/>
      <c r="CL23" s="45">
        <v>19</v>
      </c>
      <c r="CM23" s="33" t="str">
        <f t="shared" si="18"/>
        <v/>
      </c>
      <c r="CN23" s="33" t="str">
        <f t="shared" si="19"/>
        <v/>
      </c>
      <c r="CO23" s="33" t="str">
        <f t="shared" si="20"/>
        <v>CUMPLE</v>
      </c>
      <c r="CP23" s="33" t="str">
        <f t="shared" si="21"/>
        <v/>
      </c>
      <c r="CQ23" s="33" t="str">
        <f t="shared" si="22"/>
        <v/>
      </c>
      <c r="CR23" s="33" t="str">
        <f t="shared" si="23"/>
        <v/>
      </c>
      <c r="CS23" s="33" t="str">
        <f t="shared" si="24"/>
        <v/>
      </c>
      <c r="CT23" s="33" t="str">
        <f t="shared" si="25"/>
        <v/>
      </c>
      <c r="CU23" s="33" t="str">
        <f t="shared" si="26"/>
        <v/>
      </c>
      <c r="CV23" s="33" t="str">
        <f t="shared" si="27"/>
        <v/>
      </c>
      <c r="CW23" s="33" t="str">
        <f t="shared" si="28"/>
        <v/>
      </c>
      <c r="CX23" s="33" t="str">
        <f t="shared" si="29"/>
        <v/>
      </c>
      <c r="CY23" s="33" t="str">
        <f t="shared" si="30"/>
        <v/>
      </c>
      <c r="CZ23" s="33" t="str">
        <f t="shared" si="31"/>
        <v/>
      </c>
      <c r="DA23" s="33" t="str">
        <f t="shared" si="32"/>
        <v/>
      </c>
      <c r="DB23" s="33" t="str">
        <f t="shared" si="33"/>
        <v/>
      </c>
      <c r="DC23" s="33" t="str">
        <f t="shared" si="34"/>
        <v/>
      </c>
      <c r="DD23" s="33" t="str">
        <f t="shared" si="35"/>
        <v/>
      </c>
      <c r="DE23" s="33" t="str">
        <f t="shared" si="36"/>
        <v/>
      </c>
      <c r="DF23" s="33" t="str">
        <f t="shared" si="37"/>
        <v/>
      </c>
      <c r="DH23" s="45">
        <v>19</v>
      </c>
      <c r="DI23" s="33"/>
      <c r="DJ23" s="33"/>
      <c r="DK23" s="33" t="s">
        <v>95</v>
      </c>
      <c r="DL23" s="33"/>
      <c r="DM23" s="33"/>
      <c r="DN23" s="33"/>
      <c r="DO23" s="33"/>
      <c r="DP23" s="33"/>
      <c r="DQ23" s="33"/>
      <c r="DR23" s="33"/>
      <c r="DS23" s="33"/>
      <c r="DT23" s="33"/>
      <c r="DU23" s="33"/>
      <c r="DV23" s="33"/>
      <c r="DW23" s="33"/>
      <c r="DX23" s="33"/>
      <c r="DY23" s="33"/>
      <c r="DZ23" s="33"/>
      <c r="EA23" s="33"/>
      <c r="EB23" s="33"/>
      <c r="ED23" s="45">
        <v>19</v>
      </c>
      <c r="EE23" s="33">
        <f t="shared" si="38"/>
        <v>0</v>
      </c>
      <c r="EF23" s="33">
        <f t="shared" si="39"/>
        <v>0</v>
      </c>
      <c r="EG23" s="33">
        <f t="shared" si="40"/>
        <v>20</v>
      </c>
      <c r="EH23" s="33">
        <f t="shared" si="41"/>
        <v>0</v>
      </c>
      <c r="EI23" s="33">
        <f t="shared" si="42"/>
        <v>0</v>
      </c>
      <c r="EJ23" s="33">
        <f t="shared" si="43"/>
        <v>0</v>
      </c>
      <c r="EK23" s="33">
        <f t="shared" si="44"/>
        <v>0</v>
      </c>
      <c r="EL23" s="33">
        <f t="shared" si="45"/>
        <v>0</v>
      </c>
      <c r="EM23" s="33">
        <f t="shared" si="46"/>
        <v>0</v>
      </c>
      <c r="EN23" s="33">
        <f t="shared" si="47"/>
        <v>0</v>
      </c>
      <c r="EO23" s="33">
        <f t="shared" si="48"/>
        <v>0</v>
      </c>
      <c r="EP23" s="33">
        <f t="shared" si="49"/>
        <v>0</v>
      </c>
      <c r="EQ23" s="33">
        <f t="shared" si="50"/>
        <v>0</v>
      </c>
      <c r="ER23" s="33">
        <f t="shared" si="51"/>
        <v>0</v>
      </c>
      <c r="ES23" s="33">
        <f t="shared" si="52"/>
        <v>0</v>
      </c>
      <c r="ET23" s="33">
        <f t="shared" si="53"/>
        <v>0</v>
      </c>
      <c r="EU23" s="33">
        <f t="shared" si="54"/>
        <v>0</v>
      </c>
      <c r="EV23" s="33">
        <f t="shared" si="55"/>
        <v>0</v>
      </c>
      <c r="EW23" s="33">
        <f t="shared" si="56"/>
        <v>0</v>
      </c>
      <c r="EX23" s="33">
        <f t="shared" si="57"/>
        <v>0</v>
      </c>
      <c r="EZ23" s="45">
        <v>19</v>
      </c>
      <c r="FA23" s="38"/>
      <c r="FB23" s="39"/>
      <c r="FC23" s="37">
        <v>13154592</v>
      </c>
      <c r="FD23" s="37"/>
      <c r="FE23" s="37"/>
      <c r="FF23" s="37"/>
      <c r="FG23" s="37"/>
      <c r="FH23" s="37"/>
      <c r="FI23" s="37"/>
      <c r="FJ23" s="37"/>
      <c r="FK23" s="43"/>
      <c r="FL23" s="37"/>
      <c r="FM23" s="37"/>
      <c r="FN23" s="37"/>
      <c r="FO23" s="37"/>
      <c r="FP23" s="37"/>
      <c r="FQ23" s="37"/>
      <c r="FR23" s="37"/>
      <c r="FS23" s="37"/>
      <c r="FT23" s="37"/>
      <c r="FV23" s="49">
        <v>19</v>
      </c>
      <c r="FW23" s="46">
        <f t="shared" si="58"/>
        <v>0</v>
      </c>
      <c r="FX23" s="46">
        <f t="shared" si="59"/>
        <v>0</v>
      </c>
      <c r="FY23" s="46">
        <f t="shared" si="60"/>
        <v>13154592</v>
      </c>
      <c r="FZ23" s="46">
        <f t="shared" si="61"/>
        <v>0</v>
      </c>
      <c r="GA23" s="46">
        <f t="shared" si="62"/>
        <v>0</v>
      </c>
      <c r="GB23" s="46">
        <f t="shared" si="63"/>
        <v>0</v>
      </c>
      <c r="GC23" s="46">
        <f t="shared" si="64"/>
        <v>0</v>
      </c>
      <c r="GD23" s="46">
        <f t="shared" si="65"/>
        <v>0</v>
      </c>
      <c r="GE23" s="46">
        <f t="shared" si="66"/>
        <v>0</v>
      </c>
      <c r="GF23" s="46">
        <f t="shared" si="67"/>
        <v>0</v>
      </c>
      <c r="GG23" s="46">
        <f t="shared" si="68"/>
        <v>0</v>
      </c>
      <c r="GH23" s="46">
        <f t="shared" si="69"/>
        <v>0</v>
      </c>
      <c r="GI23" s="46">
        <f t="shared" si="70"/>
        <v>0</v>
      </c>
      <c r="GJ23" s="46">
        <f t="shared" si="71"/>
        <v>0</v>
      </c>
      <c r="GK23" s="46">
        <f t="shared" si="72"/>
        <v>0</v>
      </c>
      <c r="GL23" s="46">
        <f t="shared" si="73"/>
        <v>0</v>
      </c>
      <c r="GM23" s="46">
        <f t="shared" si="74"/>
        <v>0</v>
      </c>
      <c r="GN23" s="46">
        <f t="shared" si="75"/>
        <v>0</v>
      </c>
      <c r="GO23" s="46">
        <f t="shared" si="76"/>
        <v>0</v>
      </c>
      <c r="GP23" s="46">
        <f t="shared" si="77"/>
        <v>0</v>
      </c>
      <c r="GQ23" s="129">
        <f t="array" ref="GQ23">+MIN(IF(FW23:GP23&lt;&gt;0,FW23:GP23))</f>
        <v>13154592</v>
      </c>
      <c r="GR23" s="121">
        <v>13154921.640000002</v>
      </c>
      <c r="GS23" s="132" t="str">
        <f t="shared" si="78"/>
        <v>Cumple</v>
      </c>
      <c r="GT23" s="117"/>
      <c r="GU23" s="45">
        <v>19</v>
      </c>
      <c r="GV23" s="53">
        <f t="shared" si="79"/>
        <v>0</v>
      </c>
      <c r="GW23" s="53">
        <f t="shared" si="80"/>
        <v>0</v>
      </c>
      <c r="GX23" s="53">
        <f t="shared" si="81"/>
        <v>40</v>
      </c>
      <c r="GY23" s="53">
        <f t="shared" si="82"/>
        <v>0</v>
      </c>
      <c r="GZ23" s="53">
        <f t="shared" si="83"/>
        <v>0</v>
      </c>
      <c r="HA23" s="53">
        <f t="shared" si="84"/>
        <v>0</v>
      </c>
      <c r="HB23" s="53">
        <f t="shared" si="85"/>
        <v>0</v>
      </c>
      <c r="HC23" s="53">
        <f t="shared" si="86"/>
        <v>0</v>
      </c>
      <c r="HD23" s="53">
        <f t="shared" si="87"/>
        <v>0</v>
      </c>
      <c r="HE23" s="53">
        <f t="shared" si="88"/>
        <v>0</v>
      </c>
      <c r="HF23" s="53">
        <f t="shared" si="89"/>
        <v>0</v>
      </c>
      <c r="HG23" s="53">
        <f t="shared" si="90"/>
        <v>0</v>
      </c>
      <c r="HH23" s="53">
        <f t="shared" si="91"/>
        <v>0</v>
      </c>
      <c r="HI23" s="53">
        <f t="shared" si="92"/>
        <v>0</v>
      </c>
      <c r="HJ23" s="53">
        <f t="shared" si="93"/>
        <v>0</v>
      </c>
      <c r="HK23" s="53">
        <f t="shared" si="94"/>
        <v>0</v>
      </c>
      <c r="HL23" s="53">
        <f t="shared" si="95"/>
        <v>0</v>
      </c>
      <c r="HM23" s="53">
        <f t="shared" si="96"/>
        <v>0</v>
      </c>
      <c r="HN23" s="53">
        <f t="shared" si="97"/>
        <v>0</v>
      </c>
      <c r="HO23" s="54">
        <f t="shared" si="98"/>
        <v>0</v>
      </c>
      <c r="HQ23" s="45">
        <v>19</v>
      </c>
      <c r="HR23" s="56">
        <f t="shared" si="16"/>
        <v>60</v>
      </c>
      <c r="HS23" s="61" t="str">
        <f>+IF(MAXA(HU23:IN23)=0,"NO ADJUDICADO",HLOOKUP(MAXA(HU23:IN23),HU23:$IN$93,(90-HQ23),FALSE))</f>
        <v>ICL DIDACTICA LTDA</v>
      </c>
      <c r="HT23" s="119">
        <f t="shared" si="99"/>
        <v>13154592</v>
      </c>
      <c r="HU23" s="54">
        <f t="shared" si="100"/>
        <v>0</v>
      </c>
      <c r="HV23" s="54">
        <f t="shared" si="101"/>
        <v>0</v>
      </c>
      <c r="HW23" s="54">
        <f t="shared" si="102"/>
        <v>60</v>
      </c>
      <c r="HX23" s="54">
        <f t="shared" si="103"/>
        <v>0</v>
      </c>
      <c r="HY23" s="54">
        <f t="shared" si="104"/>
        <v>0</v>
      </c>
      <c r="HZ23" s="54">
        <f t="shared" si="105"/>
        <v>0</v>
      </c>
      <c r="IA23" s="54">
        <f t="shared" si="106"/>
        <v>0</v>
      </c>
      <c r="IB23" s="54">
        <f t="shared" si="107"/>
        <v>0</v>
      </c>
      <c r="IC23" s="54">
        <f t="shared" si="108"/>
        <v>0</v>
      </c>
      <c r="ID23" s="54">
        <f t="shared" si="109"/>
        <v>0</v>
      </c>
      <c r="IE23" s="54">
        <f t="shared" si="110"/>
        <v>0</v>
      </c>
      <c r="IF23" s="54">
        <f t="shared" si="111"/>
        <v>0</v>
      </c>
      <c r="IG23" s="54">
        <f t="shared" si="112"/>
        <v>0</v>
      </c>
      <c r="IH23" s="54">
        <f t="shared" si="113"/>
        <v>0</v>
      </c>
      <c r="II23" s="54">
        <f t="shared" si="114"/>
        <v>0</v>
      </c>
      <c r="IJ23" s="54">
        <f t="shared" si="115"/>
        <v>0</v>
      </c>
      <c r="IK23" s="54">
        <f t="shared" si="116"/>
        <v>0</v>
      </c>
      <c r="IL23" s="54">
        <f t="shared" si="117"/>
        <v>0</v>
      </c>
      <c r="IM23" s="54">
        <f t="shared" si="118"/>
        <v>0</v>
      </c>
      <c r="IN23" s="54">
        <f t="shared" si="119"/>
        <v>0</v>
      </c>
    </row>
    <row r="24" spans="2:248" ht="17.25" customHeight="1" x14ac:dyDescent="0.35">
      <c r="B24" s="45">
        <v>20</v>
      </c>
      <c r="C24" s="33"/>
      <c r="D24" s="33"/>
      <c r="E24" s="33"/>
      <c r="F24" s="33"/>
      <c r="G24" s="33"/>
      <c r="H24" s="33"/>
      <c r="I24" s="33"/>
      <c r="J24" s="33"/>
      <c r="K24" s="33"/>
      <c r="L24" s="33"/>
      <c r="M24" s="33"/>
      <c r="N24" s="33"/>
      <c r="O24" s="33"/>
      <c r="P24" s="33"/>
      <c r="Q24" s="33"/>
      <c r="R24" s="33"/>
      <c r="S24" s="33"/>
      <c r="T24" s="33"/>
      <c r="U24" s="33"/>
      <c r="V24" s="33"/>
      <c r="X24" s="45">
        <v>20</v>
      </c>
      <c r="Y24" s="33"/>
      <c r="Z24" s="33"/>
      <c r="AA24" s="33"/>
      <c r="AB24" s="33"/>
      <c r="AC24" s="33"/>
      <c r="AD24" s="33"/>
      <c r="AE24" s="33"/>
      <c r="AF24" s="33"/>
      <c r="AG24" s="33"/>
      <c r="AH24" s="33"/>
      <c r="AI24" s="116"/>
      <c r="AJ24" s="33"/>
      <c r="AK24" s="33"/>
      <c r="AL24" s="33"/>
      <c r="AM24" s="33"/>
      <c r="AN24" s="33"/>
      <c r="AO24" s="33"/>
      <c r="AP24" s="33"/>
      <c r="AQ24" s="33"/>
      <c r="AR24" s="33"/>
      <c r="AS24" s="60"/>
      <c r="AT24" s="45">
        <v>20</v>
      </c>
      <c r="AU24" s="33"/>
      <c r="AV24" s="33"/>
      <c r="AW24" s="33"/>
      <c r="AX24" s="33"/>
      <c r="AY24" s="33"/>
      <c r="AZ24" s="33"/>
      <c r="BA24" s="33"/>
      <c r="BB24" s="33"/>
      <c r="BC24" s="33"/>
      <c r="BD24" s="33"/>
      <c r="BE24" s="33"/>
      <c r="BF24" s="33"/>
      <c r="BG24" s="33"/>
      <c r="BH24" s="33"/>
      <c r="BI24" s="33"/>
      <c r="BJ24" s="33"/>
      <c r="BK24" s="33"/>
      <c r="BL24" s="33"/>
      <c r="BM24" s="33"/>
      <c r="BN24" s="33"/>
      <c r="BP24" s="45">
        <v>20</v>
      </c>
      <c r="BQ24" s="33"/>
      <c r="BR24" s="33"/>
      <c r="BS24" s="33"/>
      <c r="BT24" s="33"/>
      <c r="BU24" s="33"/>
      <c r="BV24" s="33"/>
      <c r="BW24" s="33"/>
      <c r="BX24" s="33"/>
      <c r="BY24" s="33"/>
      <c r="BZ24" s="33"/>
      <c r="CA24" s="33"/>
      <c r="CB24" s="33"/>
      <c r="CC24" s="33"/>
      <c r="CD24" s="33"/>
      <c r="CE24" s="33"/>
      <c r="CF24" s="33"/>
      <c r="CG24" s="33"/>
      <c r="CH24" s="33"/>
      <c r="CI24" s="33"/>
      <c r="CJ24" s="33"/>
      <c r="CL24" s="45">
        <v>20</v>
      </c>
      <c r="CM24" s="33" t="str">
        <f t="shared" si="18"/>
        <v/>
      </c>
      <c r="CN24" s="33" t="str">
        <f t="shared" si="19"/>
        <v/>
      </c>
      <c r="CO24" s="33" t="str">
        <f t="shared" si="20"/>
        <v/>
      </c>
      <c r="CP24" s="33" t="str">
        <f t="shared" si="21"/>
        <v/>
      </c>
      <c r="CQ24" s="33" t="str">
        <f t="shared" si="22"/>
        <v/>
      </c>
      <c r="CR24" s="33" t="str">
        <f t="shared" si="23"/>
        <v/>
      </c>
      <c r="CS24" s="33" t="str">
        <f t="shared" si="24"/>
        <v/>
      </c>
      <c r="CT24" s="33" t="str">
        <f t="shared" si="25"/>
        <v/>
      </c>
      <c r="CU24" s="33" t="str">
        <f t="shared" si="26"/>
        <v/>
      </c>
      <c r="CV24" s="33" t="str">
        <f t="shared" si="27"/>
        <v/>
      </c>
      <c r="CW24" s="33" t="str">
        <f t="shared" si="28"/>
        <v/>
      </c>
      <c r="CX24" s="33" t="str">
        <f t="shared" si="29"/>
        <v/>
      </c>
      <c r="CY24" s="33" t="str">
        <f t="shared" si="30"/>
        <v/>
      </c>
      <c r="CZ24" s="33" t="str">
        <f t="shared" si="31"/>
        <v/>
      </c>
      <c r="DA24" s="33" t="str">
        <f t="shared" si="32"/>
        <v/>
      </c>
      <c r="DB24" s="33" t="str">
        <f t="shared" si="33"/>
        <v/>
      </c>
      <c r="DC24" s="33" t="str">
        <f t="shared" si="34"/>
        <v/>
      </c>
      <c r="DD24" s="33" t="str">
        <f t="shared" si="35"/>
        <v/>
      </c>
      <c r="DE24" s="33" t="str">
        <f t="shared" si="36"/>
        <v/>
      </c>
      <c r="DF24" s="33" t="str">
        <f t="shared" si="37"/>
        <v/>
      </c>
      <c r="DH24" s="45">
        <v>20</v>
      </c>
      <c r="DI24" s="33"/>
      <c r="DJ24" s="33"/>
      <c r="DK24" s="33"/>
      <c r="DL24" s="33"/>
      <c r="DM24" s="33"/>
      <c r="DN24" s="33"/>
      <c r="DO24" s="33"/>
      <c r="DP24" s="33"/>
      <c r="DQ24" s="33"/>
      <c r="DR24" s="33"/>
      <c r="DS24" s="33"/>
      <c r="DT24" s="33"/>
      <c r="DU24" s="33"/>
      <c r="DV24" s="33"/>
      <c r="DW24" s="33"/>
      <c r="DX24" s="33"/>
      <c r="DY24" s="33"/>
      <c r="DZ24" s="33"/>
      <c r="EA24" s="33"/>
      <c r="EB24" s="33"/>
      <c r="ED24" s="45">
        <v>20</v>
      </c>
      <c r="EE24" s="33">
        <f t="shared" si="38"/>
        <v>0</v>
      </c>
      <c r="EF24" s="33">
        <f t="shared" si="39"/>
        <v>0</v>
      </c>
      <c r="EG24" s="33">
        <f t="shared" si="40"/>
        <v>0</v>
      </c>
      <c r="EH24" s="33">
        <f t="shared" si="41"/>
        <v>0</v>
      </c>
      <c r="EI24" s="33">
        <f t="shared" si="42"/>
        <v>0</v>
      </c>
      <c r="EJ24" s="33">
        <f t="shared" si="43"/>
        <v>0</v>
      </c>
      <c r="EK24" s="33">
        <f t="shared" si="44"/>
        <v>0</v>
      </c>
      <c r="EL24" s="33">
        <f t="shared" si="45"/>
        <v>0</v>
      </c>
      <c r="EM24" s="33">
        <f t="shared" si="46"/>
        <v>0</v>
      </c>
      <c r="EN24" s="33">
        <f t="shared" si="47"/>
        <v>0</v>
      </c>
      <c r="EO24" s="33">
        <f t="shared" si="48"/>
        <v>0</v>
      </c>
      <c r="EP24" s="33">
        <f t="shared" si="49"/>
        <v>0</v>
      </c>
      <c r="EQ24" s="33">
        <f t="shared" si="50"/>
        <v>0</v>
      </c>
      <c r="ER24" s="33">
        <f t="shared" si="51"/>
        <v>0</v>
      </c>
      <c r="ES24" s="33">
        <f t="shared" si="52"/>
        <v>0</v>
      </c>
      <c r="ET24" s="33">
        <f t="shared" si="53"/>
        <v>0</v>
      </c>
      <c r="EU24" s="33">
        <f t="shared" si="54"/>
        <v>0</v>
      </c>
      <c r="EV24" s="33">
        <f t="shared" si="55"/>
        <v>0</v>
      </c>
      <c r="EW24" s="33">
        <f t="shared" si="56"/>
        <v>0</v>
      </c>
      <c r="EX24" s="33">
        <f t="shared" si="57"/>
        <v>0</v>
      </c>
      <c r="EZ24" s="45">
        <v>20</v>
      </c>
      <c r="FA24" s="38"/>
      <c r="FB24" s="39"/>
      <c r="FC24" s="37"/>
      <c r="FD24" s="37"/>
      <c r="FE24" s="37"/>
      <c r="FF24" s="37"/>
      <c r="FG24" s="37"/>
      <c r="FH24" s="37"/>
      <c r="FI24" s="37"/>
      <c r="FJ24" s="37"/>
      <c r="FK24" s="44"/>
      <c r="FL24" s="37"/>
      <c r="FM24" s="37"/>
      <c r="FN24" s="37"/>
      <c r="FO24" s="37"/>
      <c r="FP24" s="37"/>
      <c r="FQ24" s="37"/>
      <c r="FR24" s="37"/>
      <c r="FS24" s="37"/>
      <c r="FT24" s="37"/>
      <c r="FV24" s="49">
        <v>20</v>
      </c>
      <c r="FW24" s="46">
        <f t="shared" si="58"/>
        <v>0</v>
      </c>
      <c r="FX24" s="46">
        <f t="shared" si="59"/>
        <v>0</v>
      </c>
      <c r="FY24" s="46">
        <f t="shared" si="60"/>
        <v>0</v>
      </c>
      <c r="FZ24" s="46">
        <f t="shared" si="61"/>
        <v>0</v>
      </c>
      <c r="GA24" s="46">
        <f t="shared" si="62"/>
        <v>0</v>
      </c>
      <c r="GB24" s="46">
        <f t="shared" si="63"/>
        <v>0</v>
      </c>
      <c r="GC24" s="46">
        <f t="shared" si="64"/>
        <v>0</v>
      </c>
      <c r="GD24" s="46">
        <f t="shared" si="65"/>
        <v>0</v>
      </c>
      <c r="GE24" s="46">
        <f t="shared" si="66"/>
        <v>0</v>
      </c>
      <c r="GF24" s="46">
        <f t="shared" si="67"/>
        <v>0</v>
      </c>
      <c r="GG24" s="46">
        <f t="shared" si="68"/>
        <v>0</v>
      </c>
      <c r="GH24" s="46">
        <f t="shared" si="69"/>
        <v>0</v>
      </c>
      <c r="GI24" s="46">
        <f t="shared" si="70"/>
        <v>0</v>
      </c>
      <c r="GJ24" s="46">
        <f t="shared" si="71"/>
        <v>0</v>
      </c>
      <c r="GK24" s="46">
        <f t="shared" si="72"/>
        <v>0</v>
      </c>
      <c r="GL24" s="46">
        <f t="shared" si="73"/>
        <v>0</v>
      </c>
      <c r="GM24" s="46">
        <f t="shared" si="74"/>
        <v>0</v>
      </c>
      <c r="GN24" s="46">
        <f t="shared" si="75"/>
        <v>0</v>
      </c>
      <c r="GO24" s="46">
        <f t="shared" si="76"/>
        <v>0</v>
      </c>
      <c r="GP24" s="46">
        <f t="shared" si="77"/>
        <v>0</v>
      </c>
      <c r="GQ24" s="129">
        <f t="array" ref="GQ24">+MIN(IF(FW24:GP24&lt;&gt;0,FW24:GP24))</f>
        <v>0</v>
      </c>
      <c r="GR24" s="121">
        <v>13209000</v>
      </c>
      <c r="GS24" s="132" t="str">
        <f t="shared" si="78"/>
        <v>Cumple</v>
      </c>
      <c r="GT24" s="117"/>
      <c r="GU24" s="45">
        <v>20</v>
      </c>
      <c r="GV24" s="53">
        <f t="shared" si="79"/>
        <v>0</v>
      </c>
      <c r="GW24" s="53">
        <f t="shared" si="80"/>
        <v>0</v>
      </c>
      <c r="GX24" s="53">
        <f t="shared" si="81"/>
        <v>0</v>
      </c>
      <c r="GY24" s="53">
        <f t="shared" si="82"/>
        <v>0</v>
      </c>
      <c r="GZ24" s="53">
        <f t="shared" si="83"/>
        <v>0</v>
      </c>
      <c r="HA24" s="53">
        <f t="shared" si="84"/>
        <v>0</v>
      </c>
      <c r="HB24" s="53">
        <f t="shared" si="85"/>
        <v>0</v>
      </c>
      <c r="HC24" s="53">
        <f t="shared" si="86"/>
        <v>0</v>
      </c>
      <c r="HD24" s="53">
        <f t="shared" si="87"/>
        <v>0</v>
      </c>
      <c r="HE24" s="53">
        <f t="shared" si="88"/>
        <v>0</v>
      </c>
      <c r="HF24" s="53">
        <f t="shared" si="89"/>
        <v>0</v>
      </c>
      <c r="HG24" s="53">
        <f t="shared" si="90"/>
        <v>0</v>
      </c>
      <c r="HH24" s="53">
        <f t="shared" si="91"/>
        <v>0</v>
      </c>
      <c r="HI24" s="53">
        <f t="shared" si="92"/>
        <v>0</v>
      </c>
      <c r="HJ24" s="53">
        <f t="shared" si="93"/>
        <v>0</v>
      </c>
      <c r="HK24" s="53">
        <f t="shared" si="94"/>
        <v>0</v>
      </c>
      <c r="HL24" s="53">
        <f t="shared" si="95"/>
        <v>0</v>
      </c>
      <c r="HM24" s="53">
        <f t="shared" si="96"/>
        <v>0</v>
      </c>
      <c r="HN24" s="53">
        <f t="shared" si="97"/>
        <v>0</v>
      </c>
      <c r="HO24" s="54">
        <f t="shared" si="98"/>
        <v>0</v>
      </c>
      <c r="HQ24" s="45">
        <v>20</v>
      </c>
      <c r="HR24" s="56">
        <f t="shared" si="16"/>
        <v>0</v>
      </c>
      <c r="HS24" s="61" t="str">
        <f>+IF(MAXA(HU24:IN24)=0,"NO ADJUDICADO",HLOOKUP(MAXA(HU24:IN24),HU24:$IN$93,(90-HQ24),FALSE))</f>
        <v>NO ADJUDICADO</v>
      </c>
      <c r="HT24" s="119">
        <f t="shared" si="99"/>
        <v>0</v>
      </c>
      <c r="HU24" s="54">
        <f t="shared" si="100"/>
        <v>0</v>
      </c>
      <c r="HV24" s="54">
        <f t="shared" si="101"/>
        <v>0</v>
      </c>
      <c r="HW24" s="54">
        <f t="shared" si="102"/>
        <v>0</v>
      </c>
      <c r="HX24" s="54">
        <f t="shared" si="103"/>
        <v>0</v>
      </c>
      <c r="HY24" s="54">
        <f t="shared" si="104"/>
        <v>0</v>
      </c>
      <c r="HZ24" s="54">
        <f t="shared" si="105"/>
        <v>0</v>
      </c>
      <c r="IA24" s="54">
        <f t="shared" si="106"/>
        <v>0</v>
      </c>
      <c r="IB24" s="54">
        <f t="shared" si="107"/>
        <v>0</v>
      </c>
      <c r="IC24" s="54">
        <f t="shared" si="108"/>
        <v>0</v>
      </c>
      <c r="ID24" s="54">
        <f t="shared" si="109"/>
        <v>0</v>
      </c>
      <c r="IE24" s="54">
        <f t="shared" si="110"/>
        <v>0</v>
      </c>
      <c r="IF24" s="54">
        <f t="shared" si="111"/>
        <v>0</v>
      </c>
      <c r="IG24" s="54">
        <f t="shared" si="112"/>
        <v>0</v>
      </c>
      <c r="IH24" s="54">
        <f t="shared" si="113"/>
        <v>0</v>
      </c>
      <c r="II24" s="54">
        <f t="shared" si="114"/>
        <v>0</v>
      </c>
      <c r="IJ24" s="54">
        <f t="shared" si="115"/>
        <v>0</v>
      </c>
      <c r="IK24" s="54">
        <f t="shared" si="116"/>
        <v>0</v>
      </c>
      <c r="IL24" s="54">
        <f t="shared" si="117"/>
        <v>0</v>
      </c>
      <c r="IM24" s="54">
        <f t="shared" si="118"/>
        <v>0</v>
      </c>
      <c r="IN24" s="54">
        <f t="shared" si="119"/>
        <v>0</v>
      </c>
    </row>
    <row r="25" spans="2:248" ht="16.5" customHeight="1" x14ac:dyDescent="0.35">
      <c r="B25" s="45">
        <v>21</v>
      </c>
      <c r="C25" s="33"/>
      <c r="D25" s="33"/>
      <c r="E25" s="33"/>
      <c r="F25" s="33"/>
      <c r="G25" s="33"/>
      <c r="H25" s="33"/>
      <c r="I25" s="33"/>
      <c r="J25" s="33"/>
      <c r="K25" s="33"/>
      <c r="L25" s="33"/>
      <c r="M25" s="33"/>
      <c r="N25" s="33"/>
      <c r="O25" s="33"/>
      <c r="P25" s="33"/>
      <c r="Q25" s="33"/>
      <c r="R25" s="33"/>
      <c r="S25" s="33"/>
      <c r="T25" s="33"/>
      <c r="U25" s="33"/>
      <c r="V25" s="33"/>
      <c r="X25" s="45">
        <v>21</v>
      </c>
      <c r="Y25" s="33"/>
      <c r="Z25" s="33"/>
      <c r="AA25" s="33"/>
      <c r="AB25" s="33"/>
      <c r="AC25" s="33"/>
      <c r="AD25" s="33"/>
      <c r="AE25" s="33"/>
      <c r="AF25" s="33"/>
      <c r="AG25" s="33"/>
      <c r="AH25" s="33"/>
      <c r="AI25" s="116"/>
      <c r="AJ25" s="33"/>
      <c r="AK25" s="33"/>
      <c r="AL25" s="33"/>
      <c r="AM25" s="33"/>
      <c r="AN25" s="33"/>
      <c r="AO25" s="33"/>
      <c r="AP25" s="33"/>
      <c r="AQ25" s="33"/>
      <c r="AR25" s="33"/>
      <c r="AS25" s="60"/>
      <c r="AT25" s="45">
        <v>21</v>
      </c>
      <c r="AU25" s="33"/>
      <c r="AV25" s="33"/>
      <c r="AW25" s="33"/>
      <c r="AX25" s="33"/>
      <c r="AY25" s="33"/>
      <c r="AZ25" s="33"/>
      <c r="BA25" s="33"/>
      <c r="BB25" s="33"/>
      <c r="BC25" s="33"/>
      <c r="BD25" s="33"/>
      <c r="BE25" s="33"/>
      <c r="BF25" s="33"/>
      <c r="BG25" s="33"/>
      <c r="BH25" s="33"/>
      <c r="BI25" s="33"/>
      <c r="BJ25" s="33"/>
      <c r="BK25" s="33"/>
      <c r="BL25" s="33"/>
      <c r="BM25" s="33"/>
      <c r="BN25" s="33"/>
      <c r="BP25" s="45">
        <v>21</v>
      </c>
      <c r="BQ25" s="33"/>
      <c r="BR25" s="33"/>
      <c r="BS25" s="33"/>
      <c r="BT25" s="33"/>
      <c r="BU25" s="33"/>
      <c r="BV25" s="33"/>
      <c r="BW25" s="33"/>
      <c r="BX25" s="33"/>
      <c r="BY25" s="33"/>
      <c r="BZ25" s="33"/>
      <c r="CA25" s="33"/>
      <c r="CB25" s="33"/>
      <c r="CC25" s="33"/>
      <c r="CD25" s="33"/>
      <c r="CE25" s="33"/>
      <c r="CF25" s="33"/>
      <c r="CG25" s="33"/>
      <c r="CH25" s="33"/>
      <c r="CI25" s="33"/>
      <c r="CJ25" s="33"/>
      <c r="CL25" s="45">
        <v>21</v>
      </c>
      <c r="CM25" s="33" t="str">
        <f t="shared" si="18"/>
        <v/>
      </c>
      <c r="CN25" s="33" t="str">
        <f t="shared" si="19"/>
        <v/>
      </c>
      <c r="CO25" s="33" t="str">
        <f t="shared" si="20"/>
        <v/>
      </c>
      <c r="CP25" s="33" t="str">
        <f t="shared" si="21"/>
        <v/>
      </c>
      <c r="CQ25" s="33" t="str">
        <f t="shared" si="22"/>
        <v/>
      </c>
      <c r="CR25" s="33" t="str">
        <f t="shared" si="23"/>
        <v/>
      </c>
      <c r="CS25" s="33" t="str">
        <f t="shared" si="24"/>
        <v/>
      </c>
      <c r="CT25" s="33" t="str">
        <f t="shared" si="25"/>
        <v/>
      </c>
      <c r="CU25" s="33" t="str">
        <f t="shared" si="26"/>
        <v/>
      </c>
      <c r="CV25" s="33" t="str">
        <f t="shared" si="27"/>
        <v/>
      </c>
      <c r="CW25" s="33" t="str">
        <f t="shared" si="28"/>
        <v/>
      </c>
      <c r="CX25" s="33" t="str">
        <f t="shared" si="29"/>
        <v/>
      </c>
      <c r="CY25" s="33" t="str">
        <f t="shared" si="30"/>
        <v/>
      </c>
      <c r="CZ25" s="33" t="str">
        <f t="shared" si="31"/>
        <v/>
      </c>
      <c r="DA25" s="33" t="str">
        <f t="shared" si="32"/>
        <v/>
      </c>
      <c r="DB25" s="33" t="str">
        <f t="shared" si="33"/>
        <v/>
      </c>
      <c r="DC25" s="33" t="str">
        <f t="shared" si="34"/>
        <v/>
      </c>
      <c r="DD25" s="33" t="str">
        <f t="shared" si="35"/>
        <v/>
      </c>
      <c r="DE25" s="33" t="str">
        <f t="shared" si="36"/>
        <v/>
      </c>
      <c r="DF25" s="33" t="str">
        <f t="shared" si="37"/>
        <v/>
      </c>
      <c r="DH25" s="45">
        <v>21</v>
      </c>
      <c r="DI25" s="33"/>
      <c r="DJ25" s="33"/>
      <c r="DK25" s="33"/>
      <c r="DL25" s="33"/>
      <c r="DM25" s="33"/>
      <c r="DN25" s="33"/>
      <c r="DO25" s="33"/>
      <c r="DP25" s="33"/>
      <c r="DQ25" s="33"/>
      <c r="DR25" s="33"/>
      <c r="DS25" s="33"/>
      <c r="DT25" s="33"/>
      <c r="DU25" s="33"/>
      <c r="DV25" s="33"/>
      <c r="DW25" s="33"/>
      <c r="DX25" s="33"/>
      <c r="DY25" s="33"/>
      <c r="DZ25" s="33"/>
      <c r="EA25" s="33"/>
      <c r="EB25" s="33"/>
      <c r="ED25" s="45">
        <v>21</v>
      </c>
      <c r="EE25" s="33">
        <f t="shared" si="38"/>
        <v>0</v>
      </c>
      <c r="EF25" s="33">
        <f t="shared" si="39"/>
        <v>0</v>
      </c>
      <c r="EG25" s="33">
        <f t="shared" si="40"/>
        <v>0</v>
      </c>
      <c r="EH25" s="33">
        <f t="shared" si="41"/>
        <v>0</v>
      </c>
      <c r="EI25" s="33">
        <f t="shared" si="42"/>
        <v>0</v>
      </c>
      <c r="EJ25" s="33">
        <f t="shared" si="43"/>
        <v>0</v>
      </c>
      <c r="EK25" s="33">
        <f t="shared" si="44"/>
        <v>0</v>
      </c>
      <c r="EL25" s="33">
        <f t="shared" si="45"/>
        <v>0</v>
      </c>
      <c r="EM25" s="33">
        <f t="shared" si="46"/>
        <v>0</v>
      </c>
      <c r="EN25" s="33">
        <f t="shared" si="47"/>
        <v>0</v>
      </c>
      <c r="EO25" s="33">
        <f t="shared" si="48"/>
        <v>0</v>
      </c>
      <c r="EP25" s="33">
        <f t="shared" si="49"/>
        <v>0</v>
      </c>
      <c r="EQ25" s="33">
        <f t="shared" si="50"/>
        <v>0</v>
      </c>
      <c r="ER25" s="33">
        <f t="shared" si="51"/>
        <v>0</v>
      </c>
      <c r="ES25" s="33">
        <f t="shared" si="52"/>
        <v>0</v>
      </c>
      <c r="ET25" s="33">
        <f t="shared" si="53"/>
        <v>0</v>
      </c>
      <c r="EU25" s="33">
        <f t="shared" si="54"/>
        <v>0</v>
      </c>
      <c r="EV25" s="33">
        <f t="shared" si="55"/>
        <v>0</v>
      </c>
      <c r="EW25" s="33">
        <f t="shared" si="56"/>
        <v>0</v>
      </c>
      <c r="EX25" s="33">
        <f t="shared" si="57"/>
        <v>0</v>
      </c>
      <c r="EZ25" s="45">
        <v>21</v>
      </c>
      <c r="FA25" s="38"/>
      <c r="FB25" s="39"/>
      <c r="FC25" s="37"/>
      <c r="FD25" s="37"/>
      <c r="FE25" s="37"/>
      <c r="FF25" s="37"/>
      <c r="FG25" s="37"/>
      <c r="FH25" s="37"/>
      <c r="FI25" s="37"/>
      <c r="FJ25" s="37"/>
      <c r="FK25" s="43"/>
      <c r="FL25" s="37"/>
      <c r="FM25" s="37"/>
      <c r="FN25" s="37"/>
      <c r="FO25" s="37"/>
      <c r="FP25" s="37"/>
      <c r="FQ25" s="37"/>
      <c r="FR25" s="37"/>
      <c r="FS25" s="37"/>
      <c r="FT25" s="37"/>
      <c r="FV25" s="49">
        <v>21</v>
      </c>
      <c r="FW25" s="46">
        <f t="shared" si="58"/>
        <v>0</v>
      </c>
      <c r="FX25" s="46">
        <f t="shared" si="59"/>
        <v>0</v>
      </c>
      <c r="FY25" s="46">
        <f t="shared" si="60"/>
        <v>0</v>
      </c>
      <c r="FZ25" s="46">
        <f t="shared" si="61"/>
        <v>0</v>
      </c>
      <c r="GA25" s="46">
        <f t="shared" si="62"/>
        <v>0</v>
      </c>
      <c r="GB25" s="46">
        <f t="shared" si="63"/>
        <v>0</v>
      </c>
      <c r="GC25" s="46">
        <f t="shared" si="64"/>
        <v>0</v>
      </c>
      <c r="GD25" s="46">
        <f t="shared" si="65"/>
        <v>0</v>
      </c>
      <c r="GE25" s="46">
        <f t="shared" si="66"/>
        <v>0</v>
      </c>
      <c r="GF25" s="46">
        <f t="shared" si="67"/>
        <v>0</v>
      </c>
      <c r="GG25" s="46">
        <f t="shared" si="68"/>
        <v>0</v>
      </c>
      <c r="GH25" s="46">
        <f t="shared" si="69"/>
        <v>0</v>
      </c>
      <c r="GI25" s="46">
        <f t="shared" si="70"/>
        <v>0</v>
      </c>
      <c r="GJ25" s="46">
        <f t="shared" si="71"/>
        <v>0</v>
      </c>
      <c r="GK25" s="46">
        <f t="shared" si="72"/>
        <v>0</v>
      </c>
      <c r="GL25" s="46">
        <f t="shared" si="73"/>
        <v>0</v>
      </c>
      <c r="GM25" s="46">
        <f t="shared" si="74"/>
        <v>0</v>
      </c>
      <c r="GN25" s="46">
        <f t="shared" si="75"/>
        <v>0</v>
      </c>
      <c r="GO25" s="46">
        <f t="shared" si="76"/>
        <v>0</v>
      </c>
      <c r="GP25" s="46">
        <f t="shared" si="77"/>
        <v>0</v>
      </c>
      <c r="GQ25" s="129">
        <f t="array" ref="GQ25">+MIN(IF(FW25:GP25&lt;&gt;0,FW25:GP25))</f>
        <v>0</v>
      </c>
      <c r="GR25" s="121">
        <v>9526704.4600000009</v>
      </c>
      <c r="GS25" s="132" t="str">
        <f t="shared" si="78"/>
        <v>Cumple</v>
      </c>
      <c r="GT25" s="117"/>
      <c r="GU25" s="45">
        <v>21</v>
      </c>
      <c r="GV25" s="53">
        <f t="shared" si="79"/>
        <v>0</v>
      </c>
      <c r="GW25" s="53">
        <f t="shared" si="80"/>
        <v>0</v>
      </c>
      <c r="GX25" s="53">
        <f t="shared" si="81"/>
        <v>0</v>
      </c>
      <c r="GY25" s="53">
        <f t="shared" si="82"/>
        <v>0</v>
      </c>
      <c r="GZ25" s="53">
        <f t="shared" si="83"/>
        <v>0</v>
      </c>
      <c r="HA25" s="53">
        <f t="shared" si="84"/>
        <v>0</v>
      </c>
      <c r="HB25" s="53">
        <f t="shared" si="85"/>
        <v>0</v>
      </c>
      <c r="HC25" s="53">
        <f t="shared" si="86"/>
        <v>0</v>
      </c>
      <c r="HD25" s="53">
        <f t="shared" si="87"/>
        <v>0</v>
      </c>
      <c r="HE25" s="53">
        <f t="shared" si="88"/>
        <v>0</v>
      </c>
      <c r="HF25" s="53">
        <f t="shared" si="89"/>
        <v>0</v>
      </c>
      <c r="HG25" s="53">
        <f t="shared" si="90"/>
        <v>0</v>
      </c>
      <c r="HH25" s="53">
        <f t="shared" si="91"/>
        <v>0</v>
      </c>
      <c r="HI25" s="53">
        <f t="shared" si="92"/>
        <v>0</v>
      </c>
      <c r="HJ25" s="53">
        <f t="shared" si="93"/>
        <v>0</v>
      </c>
      <c r="HK25" s="53">
        <f t="shared" si="94"/>
        <v>0</v>
      </c>
      <c r="HL25" s="53">
        <f t="shared" si="95"/>
        <v>0</v>
      </c>
      <c r="HM25" s="53">
        <f t="shared" si="96"/>
        <v>0</v>
      </c>
      <c r="HN25" s="53">
        <f t="shared" si="97"/>
        <v>0</v>
      </c>
      <c r="HO25" s="54">
        <f t="shared" si="98"/>
        <v>0</v>
      </c>
      <c r="HQ25" s="45">
        <v>21</v>
      </c>
      <c r="HR25" s="56">
        <f t="shared" si="16"/>
        <v>0</v>
      </c>
      <c r="HS25" s="61" t="str">
        <f>+IF(MAXA(HU25:IN25)=0,"NO ADJUDICADO",HLOOKUP(MAXA(HU25:IN25),HU25:$IN$93,(90-HQ25),FALSE))</f>
        <v>NO ADJUDICADO</v>
      </c>
      <c r="HT25" s="119">
        <f t="shared" si="99"/>
        <v>0</v>
      </c>
      <c r="HU25" s="54">
        <f t="shared" si="100"/>
        <v>0</v>
      </c>
      <c r="HV25" s="54">
        <f t="shared" si="101"/>
        <v>0</v>
      </c>
      <c r="HW25" s="54">
        <f t="shared" si="102"/>
        <v>0</v>
      </c>
      <c r="HX25" s="54">
        <f t="shared" si="103"/>
        <v>0</v>
      </c>
      <c r="HY25" s="54">
        <f t="shared" si="104"/>
        <v>0</v>
      </c>
      <c r="HZ25" s="54">
        <f t="shared" si="105"/>
        <v>0</v>
      </c>
      <c r="IA25" s="54">
        <f t="shared" si="106"/>
        <v>0</v>
      </c>
      <c r="IB25" s="54">
        <f t="shared" si="107"/>
        <v>0</v>
      </c>
      <c r="IC25" s="54">
        <f t="shared" si="108"/>
        <v>0</v>
      </c>
      <c r="ID25" s="54">
        <f t="shared" si="109"/>
        <v>0</v>
      </c>
      <c r="IE25" s="54">
        <f t="shared" si="110"/>
        <v>0</v>
      </c>
      <c r="IF25" s="54">
        <f t="shared" si="111"/>
        <v>0</v>
      </c>
      <c r="IG25" s="54">
        <f t="shared" si="112"/>
        <v>0</v>
      </c>
      <c r="IH25" s="54">
        <f t="shared" si="113"/>
        <v>0</v>
      </c>
      <c r="II25" s="54">
        <f t="shared" si="114"/>
        <v>0</v>
      </c>
      <c r="IJ25" s="54">
        <f t="shared" si="115"/>
        <v>0</v>
      </c>
      <c r="IK25" s="54">
        <f t="shared" si="116"/>
        <v>0</v>
      </c>
      <c r="IL25" s="54">
        <f t="shared" si="117"/>
        <v>0</v>
      </c>
      <c r="IM25" s="54">
        <f t="shared" si="118"/>
        <v>0</v>
      </c>
      <c r="IN25" s="54">
        <f t="shared" si="119"/>
        <v>0</v>
      </c>
    </row>
    <row r="26" spans="2:248" ht="16.5" customHeight="1" x14ac:dyDescent="0.35">
      <c r="B26" s="45">
        <v>22</v>
      </c>
      <c r="C26" s="33"/>
      <c r="D26" s="33"/>
      <c r="E26" s="33"/>
      <c r="F26" s="33"/>
      <c r="G26" s="33"/>
      <c r="H26" s="33"/>
      <c r="I26" s="33" t="s">
        <v>79</v>
      </c>
      <c r="J26" s="33"/>
      <c r="K26" s="33"/>
      <c r="L26" s="33"/>
      <c r="M26" s="33"/>
      <c r="N26" s="33"/>
      <c r="O26" s="33"/>
      <c r="P26" s="33"/>
      <c r="Q26" s="33"/>
      <c r="R26" s="33"/>
      <c r="S26" s="33"/>
      <c r="T26" s="33"/>
      <c r="U26" s="33"/>
      <c r="V26" s="33"/>
      <c r="X26" s="45">
        <v>22</v>
      </c>
      <c r="Y26" s="33"/>
      <c r="Z26" s="33"/>
      <c r="AA26" s="33"/>
      <c r="AB26" s="33"/>
      <c r="AC26" s="33"/>
      <c r="AD26" s="33"/>
      <c r="AE26" s="33" t="s">
        <v>79</v>
      </c>
      <c r="AF26" s="33"/>
      <c r="AG26" s="33"/>
      <c r="AH26" s="33"/>
      <c r="AI26" s="116"/>
      <c r="AJ26" s="33"/>
      <c r="AK26" s="33"/>
      <c r="AL26" s="33"/>
      <c r="AM26" s="33"/>
      <c r="AN26" s="33"/>
      <c r="AO26" s="33"/>
      <c r="AP26" s="33"/>
      <c r="AQ26" s="33"/>
      <c r="AR26" s="33"/>
      <c r="AS26" s="60"/>
      <c r="AT26" s="45">
        <v>22</v>
      </c>
      <c r="AU26" s="33"/>
      <c r="AV26" s="33"/>
      <c r="AW26" s="33"/>
      <c r="AX26" s="33"/>
      <c r="AY26" s="33"/>
      <c r="AZ26" s="33"/>
      <c r="BA26" s="33" t="s">
        <v>79</v>
      </c>
      <c r="BB26" s="33"/>
      <c r="BC26" s="33"/>
      <c r="BD26" s="33"/>
      <c r="BE26" s="33"/>
      <c r="BF26" s="33"/>
      <c r="BG26" s="33"/>
      <c r="BH26" s="33"/>
      <c r="BI26" s="33"/>
      <c r="BJ26" s="33"/>
      <c r="BK26" s="33"/>
      <c r="BL26" s="33"/>
      <c r="BM26" s="33"/>
      <c r="BN26" s="33"/>
      <c r="BP26" s="45">
        <v>22</v>
      </c>
      <c r="BQ26" s="33"/>
      <c r="BR26" s="33"/>
      <c r="BS26" s="33"/>
      <c r="BT26" s="33"/>
      <c r="BU26" s="33"/>
      <c r="BV26" s="33"/>
      <c r="BW26" s="33" t="s">
        <v>507</v>
      </c>
      <c r="BX26" s="33"/>
      <c r="BY26" s="33"/>
      <c r="BZ26" s="33"/>
      <c r="CA26" s="33"/>
      <c r="CB26" s="33"/>
      <c r="CC26" s="33"/>
      <c r="CD26" s="33"/>
      <c r="CE26" s="33"/>
      <c r="CF26" s="33"/>
      <c r="CG26" s="33"/>
      <c r="CH26" s="33"/>
      <c r="CI26" s="33"/>
      <c r="CJ26" s="33"/>
      <c r="CL26" s="45">
        <v>22</v>
      </c>
      <c r="CM26" s="33" t="str">
        <f t="shared" si="18"/>
        <v/>
      </c>
      <c r="CN26" s="33" t="str">
        <f t="shared" si="19"/>
        <v/>
      </c>
      <c r="CO26" s="33" t="str">
        <f t="shared" si="20"/>
        <v/>
      </c>
      <c r="CP26" s="33" t="str">
        <f t="shared" si="21"/>
        <v/>
      </c>
      <c r="CQ26" s="33" t="str">
        <f t="shared" si="22"/>
        <v/>
      </c>
      <c r="CR26" s="33" t="str">
        <f t="shared" si="23"/>
        <v/>
      </c>
      <c r="CS26" s="33" t="str">
        <f t="shared" si="24"/>
        <v>CUMPLE</v>
      </c>
      <c r="CT26" s="33" t="str">
        <f t="shared" si="25"/>
        <v/>
      </c>
      <c r="CU26" s="33" t="str">
        <f t="shared" si="26"/>
        <v/>
      </c>
      <c r="CV26" s="33" t="str">
        <f t="shared" si="27"/>
        <v/>
      </c>
      <c r="CW26" s="33" t="str">
        <f t="shared" si="28"/>
        <v/>
      </c>
      <c r="CX26" s="33" t="str">
        <f t="shared" si="29"/>
        <v/>
      </c>
      <c r="CY26" s="33" t="str">
        <f t="shared" si="30"/>
        <v/>
      </c>
      <c r="CZ26" s="33" t="str">
        <f t="shared" si="31"/>
        <v/>
      </c>
      <c r="DA26" s="33" t="str">
        <f t="shared" si="32"/>
        <v/>
      </c>
      <c r="DB26" s="33" t="str">
        <f t="shared" si="33"/>
        <v/>
      </c>
      <c r="DC26" s="33" t="str">
        <f t="shared" si="34"/>
        <v/>
      </c>
      <c r="DD26" s="33" t="str">
        <f t="shared" si="35"/>
        <v/>
      </c>
      <c r="DE26" s="33" t="str">
        <f t="shared" si="36"/>
        <v/>
      </c>
      <c r="DF26" s="33" t="str">
        <f t="shared" si="37"/>
        <v/>
      </c>
      <c r="DH26" s="45">
        <v>22</v>
      </c>
      <c r="DI26" s="33"/>
      <c r="DJ26" s="33"/>
      <c r="DK26" s="33"/>
      <c r="DL26" s="33"/>
      <c r="DM26" s="33"/>
      <c r="DN26" s="33"/>
      <c r="DO26" s="33" t="s">
        <v>97</v>
      </c>
      <c r="DP26" s="33"/>
      <c r="DQ26" s="33"/>
      <c r="DR26" s="33"/>
      <c r="DS26" s="33"/>
      <c r="DT26" s="33"/>
      <c r="DU26" s="33"/>
      <c r="DV26" s="33"/>
      <c r="DW26" s="33"/>
      <c r="DX26" s="33"/>
      <c r="DY26" s="33"/>
      <c r="DZ26" s="33"/>
      <c r="EA26" s="33"/>
      <c r="EB26" s="33"/>
      <c r="ED26" s="45">
        <v>22</v>
      </c>
      <c r="EE26" s="33">
        <f t="shared" si="38"/>
        <v>0</v>
      </c>
      <c r="EF26" s="33">
        <f t="shared" si="39"/>
        <v>0</v>
      </c>
      <c r="EG26" s="33">
        <f t="shared" si="40"/>
        <v>0</v>
      </c>
      <c r="EH26" s="33">
        <f t="shared" si="41"/>
        <v>0</v>
      </c>
      <c r="EI26" s="33">
        <f t="shared" si="42"/>
        <v>0</v>
      </c>
      <c r="EJ26" s="33">
        <f t="shared" si="43"/>
        <v>0</v>
      </c>
      <c r="EK26" s="33">
        <f t="shared" si="44"/>
        <v>0</v>
      </c>
      <c r="EL26" s="33">
        <f t="shared" si="45"/>
        <v>0</v>
      </c>
      <c r="EM26" s="33">
        <f t="shared" si="46"/>
        <v>0</v>
      </c>
      <c r="EN26" s="33">
        <f t="shared" si="47"/>
        <v>0</v>
      </c>
      <c r="EO26" s="33">
        <f t="shared" si="48"/>
        <v>0</v>
      </c>
      <c r="EP26" s="33">
        <f t="shared" si="49"/>
        <v>0</v>
      </c>
      <c r="EQ26" s="33">
        <f t="shared" si="50"/>
        <v>0</v>
      </c>
      <c r="ER26" s="33">
        <f t="shared" si="51"/>
        <v>0</v>
      </c>
      <c r="ES26" s="33">
        <f t="shared" si="52"/>
        <v>0</v>
      </c>
      <c r="ET26" s="33">
        <f t="shared" si="53"/>
        <v>0</v>
      </c>
      <c r="EU26" s="33">
        <f t="shared" si="54"/>
        <v>0</v>
      </c>
      <c r="EV26" s="33">
        <f t="shared" si="55"/>
        <v>0</v>
      </c>
      <c r="EW26" s="33">
        <f t="shared" si="56"/>
        <v>0</v>
      </c>
      <c r="EX26" s="33">
        <f t="shared" si="57"/>
        <v>0</v>
      </c>
      <c r="EZ26" s="45">
        <v>22</v>
      </c>
      <c r="FA26" s="38"/>
      <c r="FB26" s="39"/>
      <c r="FC26" s="37"/>
      <c r="FD26" s="37"/>
      <c r="FE26" s="37"/>
      <c r="FF26" s="37"/>
      <c r="FG26" s="37">
        <v>39250885</v>
      </c>
      <c r="FH26" s="37"/>
      <c r="FI26" s="37"/>
      <c r="FJ26" s="37"/>
      <c r="FK26" s="43"/>
      <c r="FL26" s="37"/>
      <c r="FM26" s="37"/>
      <c r="FN26" s="37"/>
      <c r="FO26" s="37"/>
      <c r="FP26" s="37"/>
      <c r="FQ26" s="37"/>
      <c r="FR26" s="37"/>
      <c r="FS26" s="37"/>
      <c r="FT26" s="37"/>
      <c r="FV26" s="49">
        <v>22</v>
      </c>
      <c r="FW26" s="46">
        <f t="shared" si="58"/>
        <v>0</v>
      </c>
      <c r="FX26" s="46">
        <f t="shared" si="59"/>
        <v>0</v>
      </c>
      <c r="FY26" s="46">
        <f t="shared" si="60"/>
        <v>0</v>
      </c>
      <c r="FZ26" s="46">
        <f t="shared" si="61"/>
        <v>0</v>
      </c>
      <c r="GA26" s="46">
        <f t="shared" si="62"/>
        <v>0</v>
      </c>
      <c r="GB26" s="46">
        <f t="shared" si="63"/>
        <v>0</v>
      </c>
      <c r="GC26" s="46">
        <f t="shared" si="64"/>
        <v>39250885</v>
      </c>
      <c r="GD26" s="46">
        <f t="shared" si="65"/>
        <v>0</v>
      </c>
      <c r="GE26" s="46">
        <f t="shared" si="66"/>
        <v>0</v>
      </c>
      <c r="GF26" s="46">
        <f t="shared" si="67"/>
        <v>0</v>
      </c>
      <c r="GG26" s="46">
        <f t="shared" si="68"/>
        <v>0</v>
      </c>
      <c r="GH26" s="46">
        <f t="shared" si="69"/>
        <v>0</v>
      </c>
      <c r="GI26" s="46">
        <f t="shared" si="70"/>
        <v>0</v>
      </c>
      <c r="GJ26" s="46">
        <f t="shared" si="71"/>
        <v>0</v>
      </c>
      <c r="GK26" s="46">
        <f t="shared" si="72"/>
        <v>0</v>
      </c>
      <c r="GL26" s="46">
        <f t="shared" si="73"/>
        <v>0</v>
      </c>
      <c r="GM26" s="46">
        <f t="shared" si="74"/>
        <v>0</v>
      </c>
      <c r="GN26" s="46">
        <f t="shared" si="75"/>
        <v>0</v>
      </c>
      <c r="GO26" s="46">
        <f t="shared" si="76"/>
        <v>0</v>
      </c>
      <c r="GP26" s="46">
        <f t="shared" si="77"/>
        <v>0</v>
      </c>
      <c r="GQ26" s="129">
        <f t="array" ref="GQ26">+MIN(IF(FW26:GP26&lt;&gt;0,FW26:GP26))</f>
        <v>39250885</v>
      </c>
      <c r="GR26" s="121">
        <v>39250885.030000001</v>
      </c>
      <c r="GS26" s="132" t="str">
        <f t="shared" si="78"/>
        <v>Cumple</v>
      </c>
      <c r="GT26" s="117"/>
      <c r="GU26" s="45">
        <v>22</v>
      </c>
      <c r="GV26" s="53">
        <f t="shared" si="79"/>
        <v>0</v>
      </c>
      <c r="GW26" s="53">
        <f t="shared" si="80"/>
        <v>0</v>
      </c>
      <c r="GX26" s="53">
        <f t="shared" si="81"/>
        <v>0</v>
      </c>
      <c r="GY26" s="53">
        <f t="shared" si="82"/>
        <v>0</v>
      </c>
      <c r="GZ26" s="53">
        <f t="shared" si="83"/>
        <v>0</v>
      </c>
      <c r="HA26" s="53">
        <f t="shared" si="84"/>
        <v>0</v>
      </c>
      <c r="HB26" s="53">
        <f t="shared" si="85"/>
        <v>40</v>
      </c>
      <c r="HC26" s="53">
        <f t="shared" si="86"/>
        <v>0</v>
      </c>
      <c r="HD26" s="53">
        <f t="shared" si="87"/>
        <v>0</v>
      </c>
      <c r="HE26" s="53">
        <f t="shared" si="88"/>
        <v>0</v>
      </c>
      <c r="HF26" s="53">
        <f t="shared" si="89"/>
        <v>0</v>
      </c>
      <c r="HG26" s="53">
        <f t="shared" si="90"/>
        <v>0</v>
      </c>
      <c r="HH26" s="53">
        <f t="shared" si="91"/>
        <v>0</v>
      </c>
      <c r="HI26" s="53">
        <f t="shared" si="92"/>
        <v>0</v>
      </c>
      <c r="HJ26" s="53">
        <f t="shared" si="93"/>
        <v>0</v>
      </c>
      <c r="HK26" s="53">
        <f t="shared" si="94"/>
        <v>0</v>
      </c>
      <c r="HL26" s="53">
        <f t="shared" si="95"/>
        <v>0</v>
      </c>
      <c r="HM26" s="53">
        <f t="shared" si="96"/>
        <v>0</v>
      </c>
      <c r="HN26" s="53">
        <f t="shared" si="97"/>
        <v>0</v>
      </c>
      <c r="HO26" s="54">
        <f t="shared" si="98"/>
        <v>0</v>
      </c>
      <c r="HQ26" s="45">
        <v>22</v>
      </c>
      <c r="HR26" s="56">
        <f t="shared" si="16"/>
        <v>40</v>
      </c>
      <c r="HS26" s="61" t="str">
        <f>+IF(MAXA(HU26:IN26)=0,"NO ADJUDICADO",HLOOKUP(MAXA(HU26:IN26),HU26:$IN$93,(90-HQ26),FALSE))</f>
        <v xml:space="preserve">IMOCOM S.A.S. </v>
      </c>
      <c r="HT26" s="119">
        <f t="shared" si="99"/>
        <v>39250885</v>
      </c>
      <c r="HU26" s="54">
        <f t="shared" si="100"/>
        <v>0</v>
      </c>
      <c r="HV26" s="54">
        <f t="shared" si="101"/>
        <v>0</v>
      </c>
      <c r="HW26" s="54">
        <f t="shared" si="102"/>
        <v>0</v>
      </c>
      <c r="HX26" s="54">
        <f t="shared" si="103"/>
        <v>0</v>
      </c>
      <c r="HY26" s="54">
        <f t="shared" si="104"/>
        <v>0</v>
      </c>
      <c r="HZ26" s="54">
        <f t="shared" si="105"/>
        <v>0</v>
      </c>
      <c r="IA26" s="54">
        <f t="shared" si="106"/>
        <v>40</v>
      </c>
      <c r="IB26" s="54">
        <f t="shared" si="107"/>
        <v>0</v>
      </c>
      <c r="IC26" s="54">
        <f t="shared" si="108"/>
        <v>0</v>
      </c>
      <c r="ID26" s="54">
        <f t="shared" si="109"/>
        <v>0</v>
      </c>
      <c r="IE26" s="54">
        <f t="shared" si="110"/>
        <v>0</v>
      </c>
      <c r="IF26" s="54">
        <f t="shared" si="111"/>
        <v>0</v>
      </c>
      <c r="IG26" s="54">
        <f t="shared" si="112"/>
        <v>0</v>
      </c>
      <c r="IH26" s="54">
        <f t="shared" si="113"/>
        <v>0</v>
      </c>
      <c r="II26" s="54">
        <f t="shared" si="114"/>
        <v>0</v>
      </c>
      <c r="IJ26" s="54">
        <f t="shared" si="115"/>
        <v>0</v>
      </c>
      <c r="IK26" s="54">
        <f t="shared" si="116"/>
        <v>0</v>
      </c>
      <c r="IL26" s="54">
        <f t="shared" si="117"/>
        <v>0</v>
      </c>
      <c r="IM26" s="54">
        <f t="shared" si="118"/>
        <v>0</v>
      </c>
      <c r="IN26" s="54">
        <f t="shared" si="119"/>
        <v>0</v>
      </c>
    </row>
    <row r="27" spans="2:248" x14ac:dyDescent="0.35">
      <c r="B27" s="45">
        <v>23</v>
      </c>
      <c r="C27" s="33"/>
      <c r="D27" s="33"/>
      <c r="E27" s="33" t="s">
        <v>79</v>
      </c>
      <c r="F27" s="33"/>
      <c r="G27" s="33" t="s">
        <v>79</v>
      </c>
      <c r="H27" s="33"/>
      <c r="I27" s="33"/>
      <c r="J27" s="33"/>
      <c r="K27" s="33"/>
      <c r="L27" s="33"/>
      <c r="M27" s="33" t="s">
        <v>79</v>
      </c>
      <c r="N27" s="33"/>
      <c r="O27" s="33"/>
      <c r="P27" s="33"/>
      <c r="Q27" s="33"/>
      <c r="R27" s="33"/>
      <c r="S27" s="33"/>
      <c r="T27" s="33"/>
      <c r="U27" s="33"/>
      <c r="V27" s="33"/>
      <c r="X27" s="45">
        <v>23</v>
      </c>
      <c r="Y27" s="33"/>
      <c r="Z27" s="33"/>
      <c r="AA27" s="33" t="s">
        <v>79</v>
      </c>
      <c r="AB27" s="33"/>
      <c r="AC27" s="33" t="s">
        <v>79</v>
      </c>
      <c r="AD27" s="33"/>
      <c r="AE27" s="33"/>
      <c r="AF27" s="33"/>
      <c r="AG27" s="33"/>
      <c r="AH27" s="33"/>
      <c r="AI27" s="142" t="s">
        <v>79</v>
      </c>
      <c r="AJ27" s="33"/>
      <c r="AK27" s="33"/>
      <c r="AL27" s="33"/>
      <c r="AM27" s="33"/>
      <c r="AN27" s="33"/>
      <c r="AO27" s="33"/>
      <c r="AP27" s="33"/>
      <c r="AQ27" s="33"/>
      <c r="AR27" s="33"/>
      <c r="AS27" s="60"/>
      <c r="AT27" s="45">
        <v>23</v>
      </c>
      <c r="AU27" s="33"/>
      <c r="AV27" s="33"/>
      <c r="AW27" s="33" t="s">
        <v>79</v>
      </c>
      <c r="AX27" s="33"/>
      <c r="AY27" s="33" t="s">
        <v>79</v>
      </c>
      <c r="AZ27" s="33"/>
      <c r="BA27" s="33"/>
      <c r="BB27" s="33"/>
      <c r="BC27" s="33"/>
      <c r="BD27" s="33"/>
      <c r="BE27" s="33" t="s">
        <v>79</v>
      </c>
      <c r="BF27" s="33"/>
      <c r="BG27" s="33"/>
      <c r="BH27" s="33"/>
      <c r="BI27" s="33"/>
      <c r="BJ27" s="33"/>
      <c r="BK27" s="33"/>
      <c r="BL27" s="33"/>
      <c r="BM27" s="33"/>
      <c r="BN27" s="33"/>
      <c r="BP27" s="45">
        <v>23</v>
      </c>
      <c r="BQ27" s="33"/>
      <c r="BR27" s="33"/>
      <c r="BS27" s="33" t="s">
        <v>507</v>
      </c>
      <c r="BT27" s="33"/>
      <c r="BU27" s="33" t="s">
        <v>507</v>
      </c>
      <c r="BV27" s="33"/>
      <c r="BW27" s="33"/>
      <c r="BX27" s="33"/>
      <c r="BY27" s="33"/>
      <c r="BZ27" s="33"/>
      <c r="CA27" s="33" t="s">
        <v>507</v>
      </c>
      <c r="CB27" s="33"/>
      <c r="CC27" s="33"/>
      <c r="CD27" s="33"/>
      <c r="CE27" s="33"/>
      <c r="CF27" s="33"/>
      <c r="CG27" s="33"/>
      <c r="CH27" s="33"/>
      <c r="CI27" s="33"/>
      <c r="CJ27" s="33"/>
      <c r="CL27" s="45">
        <v>23</v>
      </c>
      <c r="CM27" s="33" t="str">
        <f t="shared" si="18"/>
        <v/>
      </c>
      <c r="CN27" s="33" t="str">
        <f t="shared" si="19"/>
        <v/>
      </c>
      <c r="CO27" s="33" t="str">
        <f t="shared" si="20"/>
        <v>CUMPLE</v>
      </c>
      <c r="CP27" s="33" t="str">
        <f t="shared" si="21"/>
        <v/>
      </c>
      <c r="CQ27" s="33" t="str">
        <f t="shared" si="22"/>
        <v>CUMPLE</v>
      </c>
      <c r="CR27" s="33" t="str">
        <f t="shared" si="23"/>
        <v/>
      </c>
      <c r="CS27" s="33" t="str">
        <f t="shared" si="24"/>
        <v/>
      </c>
      <c r="CT27" s="33" t="str">
        <f t="shared" si="25"/>
        <v/>
      </c>
      <c r="CU27" s="33" t="str">
        <f t="shared" si="26"/>
        <v/>
      </c>
      <c r="CV27" s="33" t="str">
        <f t="shared" si="27"/>
        <v/>
      </c>
      <c r="CW27" s="33" t="str">
        <f t="shared" si="28"/>
        <v>CUMPLE</v>
      </c>
      <c r="CX27" s="33" t="str">
        <f t="shared" si="29"/>
        <v/>
      </c>
      <c r="CY27" s="33" t="str">
        <f t="shared" si="30"/>
        <v/>
      </c>
      <c r="CZ27" s="33" t="str">
        <f t="shared" si="31"/>
        <v/>
      </c>
      <c r="DA27" s="33" t="str">
        <f t="shared" si="32"/>
        <v/>
      </c>
      <c r="DB27" s="33" t="str">
        <f t="shared" si="33"/>
        <v/>
      </c>
      <c r="DC27" s="33" t="str">
        <f t="shared" si="34"/>
        <v/>
      </c>
      <c r="DD27" s="33" t="str">
        <f t="shared" si="35"/>
        <v/>
      </c>
      <c r="DE27" s="33" t="str">
        <f t="shared" si="36"/>
        <v/>
      </c>
      <c r="DF27" s="33" t="str">
        <f t="shared" si="37"/>
        <v/>
      </c>
      <c r="DH27" s="45">
        <v>23</v>
      </c>
      <c r="DI27" s="33"/>
      <c r="DJ27" s="33"/>
      <c r="DK27" s="33" t="s">
        <v>98</v>
      </c>
      <c r="DL27" s="33"/>
      <c r="DM27" s="33" t="s">
        <v>99</v>
      </c>
      <c r="DN27" s="33"/>
      <c r="DO27" s="33"/>
      <c r="DP27" s="33"/>
      <c r="DQ27" s="33"/>
      <c r="DR27" s="33"/>
      <c r="DS27" s="33" t="s">
        <v>95</v>
      </c>
      <c r="DT27" s="33"/>
      <c r="DU27" s="33"/>
      <c r="DV27" s="33"/>
      <c r="DW27" s="33"/>
      <c r="DX27" s="33"/>
      <c r="DY27" s="33"/>
      <c r="DZ27" s="33"/>
      <c r="EA27" s="33"/>
      <c r="EB27" s="33"/>
      <c r="ED27" s="45">
        <v>23</v>
      </c>
      <c r="EE27" s="33">
        <f t="shared" si="38"/>
        <v>0</v>
      </c>
      <c r="EF27" s="33">
        <f t="shared" si="39"/>
        <v>0</v>
      </c>
      <c r="EG27" s="33">
        <f t="shared" si="40"/>
        <v>60</v>
      </c>
      <c r="EH27" s="33">
        <f t="shared" si="41"/>
        <v>0</v>
      </c>
      <c r="EI27" s="33">
        <f t="shared" si="42"/>
        <v>30</v>
      </c>
      <c r="EJ27" s="33">
        <f t="shared" si="43"/>
        <v>0</v>
      </c>
      <c r="EK27" s="33">
        <f t="shared" si="44"/>
        <v>0</v>
      </c>
      <c r="EL27" s="33">
        <f t="shared" si="45"/>
        <v>0</v>
      </c>
      <c r="EM27" s="33">
        <f t="shared" si="46"/>
        <v>0</v>
      </c>
      <c r="EN27" s="33">
        <f t="shared" si="47"/>
        <v>0</v>
      </c>
      <c r="EO27" s="33">
        <f t="shared" si="48"/>
        <v>20</v>
      </c>
      <c r="EP27" s="33">
        <f t="shared" si="49"/>
        <v>0</v>
      </c>
      <c r="EQ27" s="33">
        <f t="shared" si="50"/>
        <v>0</v>
      </c>
      <c r="ER27" s="33">
        <f t="shared" si="51"/>
        <v>0</v>
      </c>
      <c r="ES27" s="33">
        <f t="shared" si="52"/>
        <v>0</v>
      </c>
      <c r="ET27" s="33">
        <f t="shared" si="53"/>
        <v>0</v>
      </c>
      <c r="EU27" s="33">
        <f t="shared" si="54"/>
        <v>0</v>
      </c>
      <c r="EV27" s="33">
        <f t="shared" si="55"/>
        <v>0</v>
      </c>
      <c r="EW27" s="33">
        <f t="shared" si="56"/>
        <v>0</v>
      </c>
      <c r="EX27" s="33">
        <f t="shared" si="57"/>
        <v>0</v>
      </c>
      <c r="EZ27" s="45">
        <v>23</v>
      </c>
      <c r="FA27" s="38"/>
      <c r="FB27" s="39"/>
      <c r="FC27" s="37">
        <v>12102622.82352942</v>
      </c>
      <c r="FD27" s="37"/>
      <c r="FE27" s="37">
        <v>11745300</v>
      </c>
      <c r="FF27" s="37"/>
      <c r="FG27" s="37"/>
      <c r="FH27" s="37"/>
      <c r="FI27" s="37"/>
      <c r="FJ27" s="37"/>
      <c r="FK27" s="43">
        <v>8836464</v>
      </c>
      <c r="FL27" s="37"/>
      <c r="FM27" s="37"/>
      <c r="FN27" s="37"/>
      <c r="FO27" s="37"/>
      <c r="FP27" s="37"/>
      <c r="FQ27" s="37"/>
      <c r="FR27" s="37"/>
      <c r="FS27" s="37"/>
      <c r="FT27" s="37"/>
      <c r="FV27" s="49">
        <v>23</v>
      </c>
      <c r="FW27" s="46">
        <f t="shared" si="58"/>
        <v>0</v>
      </c>
      <c r="FX27" s="46">
        <f t="shared" si="59"/>
        <v>0</v>
      </c>
      <c r="FY27" s="46">
        <f t="shared" si="60"/>
        <v>12102622.82352942</v>
      </c>
      <c r="FZ27" s="46">
        <f t="shared" si="61"/>
        <v>0</v>
      </c>
      <c r="GA27" s="46">
        <f t="shared" si="62"/>
        <v>11745300</v>
      </c>
      <c r="GB27" s="46">
        <f t="shared" si="63"/>
        <v>0</v>
      </c>
      <c r="GC27" s="46">
        <f t="shared" si="64"/>
        <v>0</v>
      </c>
      <c r="GD27" s="46">
        <f t="shared" si="65"/>
        <v>0</v>
      </c>
      <c r="GE27" s="46">
        <f t="shared" si="66"/>
        <v>0</v>
      </c>
      <c r="GF27" s="46">
        <f t="shared" si="67"/>
        <v>0</v>
      </c>
      <c r="GG27" s="46">
        <f t="shared" si="68"/>
        <v>8836464</v>
      </c>
      <c r="GH27" s="46">
        <f t="shared" si="69"/>
        <v>0</v>
      </c>
      <c r="GI27" s="46">
        <f t="shared" si="70"/>
        <v>0</v>
      </c>
      <c r="GJ27" s="46">
        <f t="shared" si="71"/>
        <v>0</v>
      </c>
      <c r="GK27" s="46">
        <f t="shared" si="72"/>
        <v>0</v>
      </c>
      <c r="GL27" s="46">
        <f t="shared" si="73"/>
        <v>0</v>
      </c>
      <c r="GM27" s="46">
        <f t="shared" si="74"/>
        <v>0</v>
      </c>
      <c r="GN27" s="46">
        <f t="shared" si="75"/>
        <v>0</v>
      </c>
      <c r="GO27" s="46">
        <f t="shared" si="76"/>
        <v>0</v>
      </c>
      <c r="GP27" s="46">
        <f t="shared" si="77"/>
        <v>0</v>
      </c>
      <c r="GQ27" s="129">
        <f t="array" ref="GQ27">+MIN(IF(FW27:GP27&lt;&gt;0,FW27:GP27))</f>
        <v>8836464</v>
      </c>
      <c r="GR27" s="121">
        <v>12872074.109999999</v>
      </c>
      <c r="GS27" s="132" t="str">
        <f t="shared" si="78"/>
        <v>Cumple</v>
      </c>
      <c r="GT27" s="117"/>
      <c r="GU27" s="45">
        <v>23</v>
      </c>
      <c r="GV27" s="53">
        <f t="shared" si="79"/>
        <v>0</v>
      </c>
      <c r="GW27" s="53">
        <f t="shared" si="80"/>
        <v>0</v>
      </c>
      <c r="GX27" s="53">
        <f t="shared" si="81"/>
        <v>29.205120671266432</v>
      </c>
      <c r="GY27" s="53">
        <f t="shared" si="82"/>
        <v>0</v>
      </c>
      <c r="GZ27" s="53">
        <f t="shared" si="83"/>
        <v>30.093617021276597</v>
      </c>
      <c r="HA27" s="53">
        <f t="shared" si="84"/>
        <v>0</v>
      </c>
      <c r="HB27" s="53">
        <f t="shared" si="85"/>
        <v>0</v>
      </c>
      <c r="HC27" s="53">
        <f t="shared" si="86"/>
        <v>0</v>
      </c>
      <c r="HD27" s="53">
        <f t="shared" si="87"/>
        <v>0</v>
      </c>
      <c r="HE27" s="53">
        <f t="shared" si="88"/>
        <v>0</v>
      </c>
      <c r="HF27" s="53">
        <f t="shared" si="89"/>
        <v>40</v>
      </c>
      <c r="HG27" s="53">
        <f t="shared" si="90"/>
        <v>0</v>
      </c>
      <c r="HH27" s="53">
        <f t="shared" si="91"/>
        <v>0</v>
      </c>
      <c r="HI27" s="53">
        <f t="shared" si="92"/>
        <v>0</v>
      </c>
      <c r="HJ27" s="53">
        <f t="shared" si="93"/>
        <v>0</v>
      </c>
      <c r="HK27" s="53">
        <f t="shared" si="94"/>
        <v>0</v>
      </c>
      <c r="HL27" s="53">
        <f t="shared" si="95"/>
        <v>0</v>
      </c>
      <c r="HM27" s="53">
        <f t="shared" si="96"/>
        <v>0</v>
      </c>
      <c r="HN27" s="53">
        <f t="shared" si="97"/>
        <v>0</v>
      </c>
      <c r="HO27" s="54">
        <f t="shared" si="98"/>
        <v>0</v>
      </c>
      <c r="HQ27" s="45">
        <v>23</v>
      </c>
      <c r="HR27" s="56">
        <f t="shared" si="16"/>
        <v>89.205120671266428</v>
      </c>
      <c r="HS27" s="61" t="str">
        <f>+IF(MAXA(HU27:IN27)=0,"NO ADJUDICADO",HLOOKUP(MAXA(HU27:IN27),HU27:$IN$93,(90-HQ27),FALSE))</f>
        <v>ICL DIDACTICA LTDA</v>
      </c>
      <c r="HT27" s="119">
        <f t="shared" si="99"/>
        <v>8836464</v>
      </c>
      <c r="HU27" s="54">
        <f t="shared" si="100"/>
        <v>0</v>
      </c>
      <c r="HV27" s="54">
        <f t="shared" si="101"/>
        <v>0</v>
      </c>
      <c r="HW27" s="54">
        <f t="shared" si="102"/>
        <v>89.205120671266428</v>
      </c>
      <c r="HX27" s="54">
        <f t="shared" si="103"/>
        <v>0</v>
      </c>
      <c r="HY27" s="54">
        <f t="shared" si="104"/>
        <v>60.0936170212766</v>
      </c>
      <c r="HZ27" s="54">
        <f t="shared" si="105"/>
        <v>0</v>
      </c>
      <c r="IA27" s="54">
        <f t="shared" si="106"/>
        <v>0</v>
      </c>
      <c r="IB27" s="54">
        <f t="shared" si="107"/>
        <v>0</v>
      </c>
      <c r="IC27" s="54">
        <f t="shared" si="108"/>
        <v>0</v>
      </c>
      <c r="ID27" s="54">
        <f t="shared" si="109"/>
        <v>0</v>
      </c>
      <c r="IE27" s="54">
        <f t="shared" si="110"/>
        <v>60</v>
      </c>
      <c r="IF27" s="54">
        <f t="shared" si="111"/>
        <v>0</v>
      </c>
      <c r="IG27" s="54">
        <f t="shared" si="112"/>
        <v>0</v>
      </c>
      <c r="IH27" s="54">
        <f t="shared" si="113"/>
        <v>0</v>
      </c>
      <c r="II27" s="54">
        <f t="shared" si="114"/>
        <v>0</v>
      </c>
      <c r="IJ27" s="54">
        <f t="shared" si="115"/>
        <v>0</v>
      </c>
      <c r="IK27" s="54">
        <f t="shared" si="116"/>
        <v>0</v>
      </c>
      <c r="IL27" s="54">
        <f t="shared" si="117"/>
        <v>0</v>
      </c>
      <c r="IM27" s="54">
        <f t="shared" si="118"/>
        <v>0</v>
      </c>
      <c r="IN27" s="54">
        <f t="shared" si="119"/>
        <v>0</v>
      </c>
    </row>
    <row r="28" spans="2:248" x14ac:dyDescent="0.35">
      <c r="B28" s="45">
        <v>24</v>
      </c>
      <c r="C28" s="33"/>
      <c r="D28" s="33" t="s">
        <v>79</v>
      </c>
      <c r="E28" s="33"/>
      <c r="F28" s="33"/>
      <c r="G28" s="33"/>
      <c r="H28" s="33"/>
      <c r="I28" s="33"/>
      <c r="J28" s="33"/>
      <c r="K28" s="33"/>
      <c r="L28" s="33"/>
      <c r="M28" s="33"/>
      <c r="N28" s="33"/>
      <c r="O28" s="33"/>
      <c r="P28" s="33" t="s">
        <v>79</v>
      </c>
      <c r="Q28" s="33"/>
      <c r="R28" s="33" t="s">
        <v>79</v>
      </c>
      <c r="S28" s="33"/>
      <c r="T28" s="33"/>
      <c r="U28" s="33"/>
      <c r="V28" s="33" t="s">
        <v>79</v>
      </c>
      <c r="X28" s="45">
        <v>24</v>
      </c>
      <c r="Y28" s="33"/>
      <c r="Z28" s="33" t="s">
        <v>79</v>
      </c>
      <c r="AA28" s="33"/>
      <c r="AB28" s="33"/>
      <c r="AC28" s="33"/>
      <c r="AD28" s="33"/>
      <c r="AE28" s="33"/>
      <c r="AF28" s="33"/>
      <c r="AG28" s="33"/>
      <c r="AH28" s="33"/>
      <c r="AI28" s="33"/>
      <c r="AJ28" s="33"/>
      <c r="AK28" s="33"/>
      <c r="AL28" s="33" t="s">
        <v>79</v>
      </c>
      <c r="AM28" s="33"/>
      <c r="AN28" s="33" t="s">
        <v>79</v>
      </c>
      <c r="AO28" s="33"/>
      <c r="AP28" s="33"/>
      <c r="AQ28" s="33"/>
      <c r="AR28" s="33" t="s">
        <v>80</v>
      </c>
      <c r="AS28" s="60"/>
      <c r="AT28" s="45">
        <v>24</v>
      </c>
      <c r="AU28" s="33"/>
      <c r="AV28" s="33" t="s">
        <v>79</v>
      </c>
      <c r="AW28" s="33"/>
      <c r="AX28" s="33"/>
      <c r="AY28" s="33"/>
      <c r="AZ28" s="33"/>
      <c r="BA28" s="33"/>
      <c r="BB28" s="33"/>
      <c r="BC28" s="33"/>
      <c r="BD28" s="33"/>
      <c r="BE28" s="33"/>
      <c r="BF28" s="33"/>
      <c r="BG28" s="33"/>
      <c r="BH28" s="33" t="s">
        <v>79</v>
      </c>
      <c r="BI28" s="33"/>
      <c r="BJ28" s="33" t="s">
        <v>79</v>
      </c>
      <c r="BK28" s="33"/>
      <c r="BL28" s="33"/>
      <c r="BM28" s="33"/>
      <c r="BN28" s="33" t="s">
        <v>80</v>
      </c>
      <c r="BP28" s="45">
        <v>24</v>
      </c>
      <c r="BQ28" s="33"/>
      <c r="BR28" s="33" t="s">
        <v>507</v>
      </c>
      <c r="BS28" s="33"/>
      <c r="BT28" s="33"/>
      <c r="BU28" s="33"/>
      <c r="BV28" s="33"/>
      <c r="BW28" s="33"/>
      <c r="BX28" s="33"/>
      <c r="BY28" s="33"/>
      <c r="BZ28" s="33"/>
      <c r="CA28" s="33"/>
      <c r="CB28" s="33"/>
      <c r="CC28" s="33"/>
      <c r="CD28" s="33" t="s">
        <v>507</v>
      </c>
      <c r="CE28" s="33"/>
      <c r="CF28" s="33" t="s">
        <v>507</v>
      </c>
      <c r="CG28" s="33"/>
      <c r="CH28" s="33"/>
      <c r="CI28" s="33"/>
      <c r="CJ28" s="33" t="s">
        <v>507</v>
      </c>
      <c r="CL28" s="45">
        <v>24</v>
      </c>
      <c r="CM28" s="33" t="str">
        <f t="shared" si="18"/>
        <v/>
      </c>
      <c r="CN28" s="33" t="str">
        <f t="shared" si="19"/>
        <v>CUMPLE</v>
      </c>
      <c r="CO28" s="33" t="str">
        <f t="shared" si="20"/>
        <v/>
      </c>
      <c r="CP28" s="33" t="str">
        <f t="shared" si="21"/>
        <v/>
      </c>
      <c r="CQ28" s="33" t="str">
        <f t="shared" si="22"/>
        <v/>
      </c>
      <c r="CR28" s="33" t="str">
        <f t="shared" si="23"/>
        <v/>
      </c>
      <c r="CS28" s="33" t="str">
        <f t="shared" si="24"/>
        <v/>
      </c>
      <c r="CT28" s="33" t="str">
        <f t="shared" si="25"/>
        <v/>
      </c>
      <c r="CU28" s="33" t="str">
        <f t="shared" si="26"/>
        <v/>
      </c>
      <c r="CV28" s="33" t="str">
        <f t="shared" si="27"/>
        <v/>
      </c>
      <c r="CW28" s="33" t="str">
        <f t="shared" si="28"/>
        <v/>
      </c>
      <c r="CX28" s="33" t="str">
        <f t="shared" si="29"/>
        <v/>
      </c>
      <c r="CY28" s="33" t="str">
        <f t="shared" si="30"/>
        <v/>
      </c>
      <c r="CZ28" s="33" t="str">
        <f t="shared" si="31"/>
        <v>CUMPLE</v>
      </c>
      <c r="DA28" s="33" t="str">
        <f t="shared" si="32"/>
        <v/>
      </c>
      <c r="DB28" s="33" t="str">
        <f t="shared" si="33"/>
        <v>CUMPLE</v>
      </c>
      <c r="DC28" s="33" t="str">
        <f t="shared" si="34"/>
        <v/>
      </c>
      <c r="DD28" s="33" t="str">
        <f t="shared" si="35"/>
        <v/>
      </c>
      <c r="DE28" s="33" t="str">
        <f t="shared" si="36"/>
        <v/>
      </c>
      <c r="DF28" s="33" t="str">
        <f t="shared" si="37"/>
        <v>NO CUMPLE</v>
      </c>
      <c r="DH28" s="45">
        <v>24</v>
      </c>
      <c r="DI28" s="33"/>
      <c r="DJ28" s="33" t="s">
        <v>99</v>
      </c>
      <c r="DK28" s="33"/>
      <c r="DL28" s="33"/>
      <c r="DM28" s="33"/>
      <c r="DN28" s="33"/>
      <c r="DO28" s="33"/>
      <c r="DP28" s="33"/>
      <c r="DQ28" s="33"/>
      <c r="DR28" s="33"/>
      <c r="DS28" s="33"/>
      <c r="DT28" s="33"/>
      <c r="DU28" s="33"/>
      <c r="DV28" s="33" t="s">
        <v>510</v>
      </c>
      <c r="DW28" s="33"/>
      <c r="DX28" s="33" t="s">
        <v>99</v>
      </c>
      <c r="DY28" s="33"/>
      <c r="DZ28" s="33"/>
      <c r="EA28" s="33"/>
      <c r="EB28" s="33" t="s">
        <v>97</v>
      </c>
      <c r="ED28" s="45">
        <v>24</v>
      </c>
      <c r="EE28" s="33">
        <f t="shared" si="38"/>
        <v>0</v>
      </c>
      <c r="EF28" s="33">
        <f t="shared" si="39"/>
        <v>30</v>
      </c>
      <c r="EG28" s="33">
        <f t="shared" si="40"/>
        <v>0</v>
      </c>
      <c r="EH28" s="33">
        <f t="shared" si="41"/>
        <v>0</v>
      </c>
      <c r="EI28" s="33">
        <f t="shared" si="42"/>
        <v>0</v>
      </c>
      <c r="EJ28" s="33">
        <f t="shared" si="43"/>
        <v>0</v>
      </c>
      <c r="EK28" s="33">
        <f t="shared" si="44"/>
        <v>0</v>
      </c>
      <c r="EL28" s="33">
        <f t="shared" si="45"/>
        <v>0</v>
      </c>
      <c r="EM28" s="33">
        <f t="shared" si="46"/>
        <v>0</v>
      </c>
      <c r="EN28" s="33">
        <f t="shared" si="47"/>
        <v>0</v>
      </c>
      <c r="EO28" s="33">
        <f t="shared" si="48"/>
        <v>0</v>
      </c>
      <c r="EP28" s="33">
        <f t="shared" si="49"/>
        <v>0</v>
      </c>
      <c r="EQ28" s="33">
        <f t="shared" si="50"/>
        <v>0</v>
      </c>
      <c r="ER28" s="33">
        <f t="shared" si="51"/>
        <v>0</v>
      </c>
      <c r="ES28" s="33">
        <f t="shared" si="52"/>
        <v>0</v>
      </c>
      <c r="ET28" s="33">
        <f t="shared" si="53"/>
        <v>30</v>
      </c>
      <c r="EU28" s="33">
        <f t="shared" si="54"/>
        <v>0</v>
      </c>
      <c r="EV28" s="33">
        <f t="shared" si="55"/>
        <v>0</v>
      </c>
      <c r="EW28" s="33">
        <f t="shared" si="56"/>
        <v>0</v>
      </c>
      <c r="EX28" s="33">
        <f t="shared" si="57"/>
        <v>0</v>
      </c>
      <c r="EZ28" s="45">
        <v>24</v>
      </c>
      <c r="FA28" s="38"/>
      <c r="FB28" s="39">
        <v>9039132.8999999985</v>
      </c>
      <c r="FC28" s="37"/>
      <c r="FD28" s="37"/>
      <c r="FE28" s="37"/>
      <c r="FF28" s="37"/>
      <c r="FG28" s="37"/>
      <c r="FH28" s="37"/>
      <c r="FI28" s="37"/>
      <c r="FJ28" s="37"/>
      <c r="FK28" s="43"/>
      <c r="FL28" s="37"/>
      <c r="FM28" s="37"/>
      <c r="FN28" s="37">
        <v>8211000</v>
      </c>
      <c r="FO28" s="37"/>
      <c r="FP28" s="37">
        <v>9067800</v>
      </c>
      <c r="FQ28" s="37"/>
      <c r="FR28" s="37"/>
      <c r="FS28" s="37"/>
      <c r="FT28" s="37">
        <v>8254001</v>
      </c>
      <c r="FV28" s="49">
        <v>24</v>
      </c>
      <c r="FW28" s="46">
        <f t="shared" si="58"/>
        <v>0</v>
      </c>
      <c r="FX28" s="46">
        <f t="shared" si="59"/>
        <v>9039132.8999999985</v>
      </c>
      <c r="FY28" s="46">
        <f t="shared" si="60"/>
        <v>0</v>
      </c>
      <c r="FZ28" s="46">
        <f t="shared" si="61"/>
        <v>0</v>
      </c>
      <c r="GA28" s="46">
        <f t="shared" si="62"/>
        <v>0</v>
      </c>
      <c r="GB28" s="46">
        <f t="shared" si="63"/>
        <v>0</v>
      </c>
      <c r="GC28" s="46">
        <f t="shared" si="64"/>
        <v>0</v>
      </c>
      <c r="GD28" s="46">
        <f t="shared" si="65"/>
        <v>0</v>
      </c>
      <c r="GE28" s="46">
        <f t="shared" si="66"/>
        <v>0</v>
      </c>
      <c r="GF28" s="46">
        <f t="shared" si="67"/>
        <v>0</v>
      </c>
      <c r="GG28" s="46">
        <f t="shared" si="68"/>
        <v>0</v>
      </c>
      <c r="GH28" s="46">
        <f t="shared" si="69"/>
        <v>0</v>
      </c>
      <c r="GI28" s="46">
        <f t="shared" si="70"/>
        <v>0</v>
      </c>
      <c r="GJ28" s="46">
        <f t="shared" si="71"/>
        <v>8211000</v>
      </c>
      <c r="GK28" s="46">
        <f t="shared" si="72"/>
        <v>0</v>
      </c>
      <c r="GL28" s="46">
        <f t="shared" si="73"/>
        <v>9067800</v>
      </c>
      <c r="GM28" s="46">
        <f t="shared" si="74"/>
        <v>0</v>
      </c>
      <c r="GN28" s="46">
        <f t="shared" si="75"/>
        <v>0</v>
      </c>
      <c r="GO28" s="46">
        <f t="shared" si="76"/>
        <v>0</v>
      </c>
      <c r="GP28" s="46">
        <f t="shared" si="77"/>
        <v>0</v>
      </c>
      <c r="GQ28" s="129">
        <f t="array" ref="GQ28">+MIN(IF(FW28:GP28&lt;&gt;0,FW28:GP28))</f>
        <v>8211000</v>
      </c>
      <c r="GR28" s="121">
        <v>9084007.8000000007</v>
      </c>
      <c r="GS28" s="132" t="str">
        <f t="shared" si="78"/>
        <v>Cumple</v>
      </c>
      <c r="GT28" s="117"/>
      <c r="GU28" s="45">
        <v>24</v>
      </c>
      <c r="GV28" s="53">
        <f t="shared" si="79"/>
        <v>0</v>
      </c>
      <c r="GW28" s="53">
        <f t="shared" si="80"/>
        <v>36.335343625714373</v>
      </c>
      <c r="GX28" s="53">
        <f t="shared" si="81"/>
        <v>0</v>
      </c>
      <c r="GY28" s="53">
        <f t="shared" si="82"/>
        <v>0</v>
      </c>
      <c r="GZ28" s="53">
        <f t="shared" si="83"/>
        <v>0</v>
      </c>
      <c r="HA28" s="53">
        <f t="shared" si="84"/>
        <v>0</v>
      </c>
      <c r="HB28" s="53">
        <f t="shared" si="85"/>
        <v>0</v>
      </c>
      <c r="HC28" s="53">
        <f t="shared" si="86"/>
        <v>0</v>
      </c>
      <c r="HD28" s="53">
        <f t="shared" si="87"/>
        <v>0</v>
      </c>
      <c r="HE28" s="53">
        <f t="shared" si="88"/>
        <v>0</v>
      </c>
      <c r="HF28" s="53">
        <f t="shared" si="89"/>
        <v>0</v>
      </c>
      <c r="HG28" s="53">
        <f t="shared" si="90"/>
        <v>0</v>
      </c>
      <c r="HH28" s="53">
        <f t="shared" si="91"/>
        <v>0</v>
      </c>
      <c r="HI28" s="53">
        <f t="shared" si="92"/>
        <v>40</v>
      </c>
      <c r="HJ28" s="53">
        <f t="shared" si="93"/>
        <v>0</v>
      </c>
      <c r="HK28" s="53">
        <f t="shared" si="94"/>
        <v>36.220472440944881</v>
      </c>
      <c r="HL28" s="53">
        <f t="shared" si="95"/>
        <v>0</v>
      </c>
      <c r="HM28" s="53">
        <f t="shared" si="96"/>
        <v>0</v>
      </c>
      <c r="HN28" s="53">
        <f t="shared" si="97"/>
        <v>0</v>
      </c>
      <c r="HO28" s="54">
        <f t="shared" si="98"/>
        <v>0</v>
      </c>
      <c r="HQ28" s="45">
        <v>24</v>
      </c>
      <c r="HR28" s="56">
        <f t="shared" si="16"/>
        <v>66.335343625714373</v>
      </c>
      <c r="HS28" s="61" t="str">
        <f>+IF(MAXA(HU28:IN28)=0,"NO ADJUDICADO",HLOOKUP(MAXA(HU28:IN28),HU28:$IN$93,(90-HQ28),FALSE))</f>
        <v>CASA CIENTIFICA BLANCO Y COMPAÑÍA SAS</v>
      </c>
      <c r="HT28" s="119">
        <f t="shared" si="99"/>
        <v>8211000</v>
      </c>
      <c r="HU28" s="54">
        <f t="shared" si="100"/>
        <v>0</v>
      </c>
      <c r="HV28" s="54">
        <f t="shared" si="101"/>
        <v>66.335343625714373</v>
      </c>
      <c r="HW28" s="54">
        <f t="shared" si="102"/>
        <v>0</v>
      </c>
      <c r="HX28" s="54">
        <f t="shared" si="103"/>
        <v>0</v>
      </c>
      <c r="HY28" s="54">
        <f t="shared" si="104"/>
        <v>0</v>
      </c>
      <c r="HZ28" s="54">
        <f t="shared" si="105"/>
        <v>0</v>
      </c>
      <c r="IA28" s="54">
        <f t="shared" si="106"/>
        <v>0</v>
      </c>
      <c r="IB28" s="54">
        <f t="shared" si="107"/>
        <v>0</v>
      </c>
      <c r="IC28" s="54">
        <f t="shared" si="108"/>
        <v>0</v>
      </c>
      <c r="ID28" s="54">
        <f t="shared" si="109"/>
        <v>0</v>
      </c>
      <c r="IE28" s="54">
        <f t="shared" si="110"/>
        <v>0</v>
      </c>
      <c r="IF28" s="54">
        <f t="shared" si="111"/>
        <v>0</v>
      </c>
      <c r="IG28" s="54">
        <f t="shared" si="112"/>
        <v>0</v>
      </c>
      <c r="IH28" s="54">
        <f t="shared" si="113"/>
        <v>40</v>
      </c>
      <c r="II28" s="54">
        <f t="shared" si="114"/>
        <v>0</v>
      </c>
      <c r="IJ28" s="54">
        <f t="shared" si="115"/>
        <v>66.220472440944889</v>
      </c>
      <c r="IK28" s="54">
        <f t="shared" si="116"/>
        <v>0</v>
      </c>
      <c r="IL28" s="54">
        <f t="shared" si="117"/>
        <v>0</v>
      </c>
      <c r="IM28" s="54">
        <f t="shared" si="118"/>
        <v>0</v>
      </c>
      <c r="IN28" s="54">
        <f t="shared" si="119"/>
        <v>0</v>
      </c>
    </row>
    <row r="29" spans="2:248" x14ac:dyDescent="0.35">
      <c r="B29" s="45">
        <v>25</v>
      </c>
      <c r="C29" s="33"/>
      <c r="D29" s="33"/>
      <c r="E29" s="33"/>
      <c r="F29" s="33"/>
      <c r="G29" s="33" t="s">
        <v>79</v>
      </c>
      <c r="H29" s="33"/>
      <c r="I29" s="33"/>
      <c r="J29" s="33" t="s">
        <v>80</v>
      </c>
      <c r="K29" s="33"/>
      <c r="L29" s="33"/>
      <c r="M29" s="33"/>
      <c r="N29" s="33"/>
      <c r="O29" s="33" t="s">
        <v>80</v>
      </c>
      <c r="P29" s="33" t="s">
        <v>80</v>
      </c>
      <c r="Q29" s="33"/>
      <c r="R29" s="33" t="s">
        <v>79</v>
      </c>
      <c r="S29" s="33" t="s">
        <v>80</v>
      </c>
      <c r="T29" s="33"/>
      <c r="U29" s="33"/>
      <c r="V29" s="33"/>
      <c r="X29" s="45">
        <v>25</v>
      </c>
      <c r="Y29" s="33"/>
      <c r="Z29" s="33"/>
      <c r="AA29" s="33"/>
      <c r="AB29" s="33"/>
      <c r="AC29" s="33" t="s">
        <v>79</v>
      </c>
      <c r="AD29" s="33"/>
      <c r="AE29" s="33"/>
      <c r="AF29" s="33" t="s">
        <v>80</v>
      </c>
      <c r="AG29" s="33"/>
      <c r="AH29" s="33"/>
      <c r="AI29" s="33"/>
      <c r="AJ29" s="33"/>
      <c r="AK29" s="33" t="s">
        <v>80</v>
      </c>
      <c r="AL29" s="33" t="s">
        <v>79</v>
      </c>
      <c r="AM29" s="33"/>
      <c r="AN29" s="33" t="s">
        <v>79</v>
      </c>
      <c r="AO29" s="33" t="s">
        <v>80</v>
      </c>
      <c r="AP29" s="33"/>
      <c r="AQ29" s="33"/>
      <c r="AR29" s="33"/>
      <c r="AS29" s="60"/>
      <c r="AT29" s="45">
        <v>25</v>
      </c>
      <c r="AU29" s="33"/>
      <c r="AV29" s="33"/>
      <c r="AW29" s="33"/>
      <c r="AX29" s="33"/>
      <c r="AY29" s="33" t="s">
        <v>79</v>
      </c>
      <c r="AZ29" s="33"/>
      <c r="BA29" s="33"/>
      <c r="BB29" s="33" t="s">
        <v>79</v>
      </c>
      <c r="BC29" s="33"/>
      <c r="BD29" s="33"/>
      <c r="BE29" s="33"/>
      <c r="BF29" s="33"/>
      <c r="BG29" s="33" t="s">
        <v>79</v>
      </c>
      <c r="BH29" s="33" t="s">
        <v>79</v>
      </c>
      <c r="BI29" s="33"/>
      <c r="BJ29" s="33" t="s">
        <v>79</v>
      </c>
      <c r="BK29" s="33" t="s">
        <v>80</v>
      </c>
      <c r="BL29" s="33"/>
      <c r="BM29" s="33"/>
      <c r="BN29" s="33"/>
      <c r="BP29" s="45">
        <v>25</v>
      </c>
      <c r="BQ29" s="33"/>
      <c r="BR29" s="33"/>
      <c r="BS29" s="33"/>
      <c r="BT29" s="33"/>
      <c r="BU29" s="33" t="s">
        <v>507</v>
      </c>
      <c r="BV29" s="33"/>
      <c r="BW29" s="33"/>
      <c r="BX29" s="33" t="s">
        <v>507</v>
      </c>
      <c r="BY29" s="33"/>
      <c r="BZ29" s="33"/>
      <c r="CA29" s="33"/>
      <c r="CB29" s="33"/>
      <c r="CC29" s="33" t="s">
        <v>507</v>
      </c>
      <c r="CD29" s="33" t="s">
        <v>507</v>
      </c>
      <c r="CE29" s="33"/>
      <c r="CF29" s="33" t="s">
        <v>507</v>
      </c>
      <c r="CG29" s="33" t="s">
        <v>507</v>
      </c>
      <c r="CH29" s="33"/>
      <c r="CI29" s="33"/>
      <c r="CJ29" s="33"/>
      <c r="CL29" s="45">
        <v>25</v>
      </c>
      <c r="CM29" s="33" t="str">
        <f t="shared" si="18"/>
        <v/>
      </c>
      <c r="CN29" s="33" t="str">
        <f t="shared" si="19"/>
        <v/>
      </c>
      <c r="CO29" s="33" t="str">
        <f t="shared" si="20"/>
        <v/>
      </c>
      <c r="CP29" s="33" t="str">
        <f t="shared" si="21"/>
        <v/>
      </c>
      <c r="CQ29" s="33" t="str">
        <f t="shared" si="22"/>
        <v>CUMPLE</v>
      </c>
      <c r="CR29" s="33" t="str">
        <f t="shared" si="23"/>
        <v/>
      </c>
      <c r="CS29" s="33" t="str">
        <f t="shared" si="24"/>
        <v/>
      </c>
      <c r="CT29" s="33" t="str">
        <f t="shared" si="25"/>
        <v>NO CUMPLE</v>
      </c>
      <c r="CU29" s="33" t="str">
        <f t="shared" si="26"/>
        <v/>
      </c>
      <c r="CV29" s="33" t="str">
        <f t="shared" si="27"/>
        <v/>
      </c>
      <c r="CW29" s="33" t="str">
        <f t="shared" si="28"/>
        <v/>
      </c>
      <c r="CX29" s="33" t="str">
        <f t="shared" si="29"/>
        <v/>
      </c>
      <c r="CY29" s="33" t="str">
        <f t="shared" si="30"/>
        <v>NO CUMPLE</v>
      </c>
      <c r="CZ29" s="33" t="str">
        <f t="shared" si="31"/>
        <v>NO CUMPLE</v>
      </c>
      <c r="DA29" s="33" t="str">
        <f t="shared" si="32"/>
        <v/>
      </c>
      <c r="DB29" s="33" t="str">
        <f t="shared" si="33"/>
        <v>CUMPLE</v>
      </c>
      <c r="DC29" s="33" t="str">
        <f t="shared" si="34"/>
        <v>NO CUMPLE</v>
      </c>
      <c r="DD29" s="33" t="str">
        <f t="shared" si="35"/>
        <v/>
      </c>
      <c r="DE29" s="33" t="str">
        <f t="shared" si="36"/>
        <v/>
      </c>
      <c r="DF29" s="33" t="str">
        <f t="shared" si="37"/>
        <v/>
      </c>
      <c r="DH29" s="45">
        <v>25</v>
      </c>
      <c r="DI29" s="33"/>
      <c r="DJ29" s="33"/>
      <c r="DK29" s="33"/>
      <c r="DL29" s="33"/>
      <c r="DM29" s="33" t="s">
        <v>97</v>
      </c>
      <c r="DN29" s="33"/>
      <c r="DO29" s="33"/>
      <c r="DP29" s="33" t="s">
        <v>96</v>
      </c>
      <c r="DQ29" s="33"/>
      <c r="DR29" s="33"/>
      <c r="DS29" s="33"/>
      <c r="DT29" s="33"/>
      <c r="DU29" s="33" t="s">
        <v>95</v>
      </c>
      <c r="DV29" s="33" t="s">
        <v>510</v>
      </c>
      <c r="DW29" s="33"/>
      <c r="DX29" s="33" t="s">
        <v>99</v>
      </c>
      <c r="DY29" s="33" t="s">
        <v>95</v>
      </c>
      <c r="DZ29" s="33"/>
      <c r="EA29" s="33"/>
      <c r="EB29" s="33"/>
      <c r="ED29" s="45">
        <v>25</v>
      </c>
      <c r="EE29" s="33">
        <f t="shared" si="38"/>
        <v>0</v>
      </c>
      <c r="EF29" s="33">
        <f t="shared" si="39"/>
        <v>0</v>
      </c>
      <c r="EG29" s="33">
        <f t="shared" si="40"/>
        <v>0</v>
      </c>
      <c r="EH29" s="33">
        <f t="shared" si="41"/>
        <v>0</v>
      </c>
      <c r="EI29" s="33">
        <f t="shared" si="42"/>
        <v>0</v>
      </c>
      <c r="EJ29" s="33">
        <f t="shared" si="43"/>
        <v>0</v>
      </c>
      <c r="EK29" s="33">
        <f t="shared" si="44"/>
        <v>0</v>
      </c>
      <c r="EL29" s="33">
        <f t="shared" si="45"/>
        <v>60</v>
      </c>
      <c r="EM29" s="33">
        <f t="shared" si="46"/>
        <v>0</v>
      </c>
      <c r="EN29" s="33">
        <f t="shared" si="47"/>
        <v>0</v>
      </c>
      <c r="EO29" s="33">
        <f t="shared" si="48"/>
        <v>0</v>
      </c>
      <c r="EP29" s="33">
        <f t="shared" si="49"/>
        <v>0</v>
      </c>
      <c r="EQ29" s="33">
        <f t="shared" si="50"/>
        <v>20</v>
      </c>
      <c r="ER29" s="33">
        <f t="shared" si="51"/>
        <v>0</v>
      </c>
      <c r="ES29" s="33">
        <f t="shared" si="52"/>
        <v>0</v>
      </c>
      <c r="ET29" s="33">
        <f t="shared" si="53"/>
        <v>30</v>
      </c>
      <c r="EU29" s="33">
        <f t="shared" si="54"/>
        <v>20</v>
      </c>
      <c r="EV29" s="33">
        <f t="shared" si="55"/>
        <v>0</v>
      </c>
      <c r="EW29" s="33">
        <f t="shared" si="56"/>
        <v>0</v>
      </c>
      <c r="EX29" s="33">
        <f t="shared" si="57"/>
        <v>0</v>
      </c>
      <c r="EZ29" s="45">
        <v>25</v>
      </c>
      <c r="FA29" s="38"/>
      <c r="FB29" s="39"/>
      <c r="FC29" s="37"/>
      <c r="FD29" s="37"/>
      <c r="FE29" s="37">
        <v>14601300</v>
      </c>
      <c r="FF29" s="37"/>
      <c r="FG29" s="37"/>
      <c r="FH29" s="37">
        <v>9948400</v>
      </c>
      <c r="FI29" s="37"/>
      <c r="FJ29" s="37"/>
      <c r="FK29" s="43"/>
      <c r="FL29" s="37"/>
      <c r="FM29" s="37">
        <v>14280000</v>
      </c>
      <c r="FN29" s="37">
        <v>14280000</v>
      </c>
      <c r="FO29" s="37"/>
      <c r="FP29" s="37">
        <v>14280000</v>
      </c>
      <c r="FQ29" s="37">
        <v>6522390</v>
      </c>
      <c r="FR29" s="37"/>
      <c r="FS29" s="37"/>
      <c r="FT29" s="37"/>
      <c r="FV29" s="49">
        <v>25</v>
      </c>
      <c r="FW29" s="46">
        <f t="shared" si="58"/>
        <v>0</v>
      </c>
      <c r="FX29" s="46">
        <f t="shared" si="59"/>
        <v>0</v>
      </c>
      <c r="FY29" s="46">
        <f t="shared" si="60"/>
        <v>0</v>
      </c>
      <c r="FZ29" s="46">
        <f t="shared" si="61"/>
        <v>0</v>
      </c>
      <c r="GA29" s="46">
        <f t="shared" si="62"/>
        <v>14601300</v>
      </c>
      <c r="GB29" s="46">
        <f t="shared" si="63"/>
        <v>0</v>
      </c>
      <c r="GC29" s="46">
        <f t="shared" si="64"/>
        <v>0</v>
      </c>
      <c r="GD29" s="46">
        <f t="shared" si="65"/>
        <v>0</v>
      </c>
      <c r="GE29" s="46">
        <f t="shared" si="66"/>
        <v>0</v>
      </c>
      <c r="GF29" s="46">
        <f t="shared" si="67"/>
        <v>0</v>
      </c>
      <c r="GG29" s="46">
        <f t="shared" si="68"/>
        <v>0</v>
      </c>
      <c r="GH29" s="46">
        <f t="shared" si="69"/>
        <v>0</v>
      </c>
      <c r="GI29" s="46">
        <f t="shared" si="70"/>
        <v>0</v>
      </c>
      <c r="GJ29" s="46">
        <f t="shared" si="71"/>
        <v>0</v>
      </c>
      <c r="GK29" s="46">
        <f t="shared" si="72"/>
        <v>0</v>
      </c>
      <c r="GL29" s="46">
        <f t="shared" si="73"/>
        <v>14280000</v>
      </c>
      <c r="GM29" s="46">
        <f t="shared" si="74"/>
        <v>0</v>
      </c>
      <c r="GN29" s="46">
        <f t="shared" si="75"/>
        <v>0</v>
      </c>
      <c r="GO29" s="46">
        <f t="shared" si="76"/>
        <v>0</v>
      </c>
      <c r="GP29" s="46">
        <f t="shared" si="77"/>
        <v>0</v>
      </c>
      <c r="GQ29" s="129">
        <f t="array" ref="GQ29">+MIN(IF(FW29:GP29&lt;&gt;0,FW29:GP29))</f>
        <v>14280000</v>
      </c>
      <c r="GR29" s="121">
        <v>14892850</v>
      </c>
      <c r="GS29" s="132" t="str">
        <f t="shared" si="78"/>
        <v>Cumple</v>
      </c>
      <c r="GT29" s="117"/>
      <c r="GU29" s="45">
        <v>25</v>
      </c>
      <c r="GV29" s="53">
        <f t="shared" si="79"/>
        <v>0</v>
      </c>
      <c r="GW29" s="53">
        <f t="shared" si="80"/>
        <v>0</v>
      </c>
      <c r="GX29" s="53">
        <f t="shared" si="81"/>
        <v>0</v>
      </c>
      <c r="GY29" s="53">
        <f t="shared" si="82"/>
        <v>0</v>
      </c>
      <c r="GZ29" s="53">
        <f t="shared" si="83"/>
        <v>39.119804400977998</v>
      </c>
      <c r="HA29" s="53">
        <f t="shared" si="84"/>
        <v>0</v>
      </c>
      <c r="HB29" s="53">
        <f t="shared" si="85"/>
        <v>0</v>
      </c>
      <c r="HC29" s="53">
        <f t="shared" si="86"/>
        <v>0</v>
      </c>
      <c r="HD29" s="53">
        <f t="shared" si="87"/>
        <v>0</v>
      </c>
      <c r="HE29" s="53">
        <f t="shared" si="88"/>
        <v>0</v>
      </c>
      <c r="HF29" s="53">
        <f t="shared" si="89"/>
        <v>0</v>
      </c>
      <c r="HG29" s="53">
        <f t="shared" si="90"/>
        <v>0</v>
      </c>
      <c r="HH29" s="53">
        <f t="shared" si="91"/>
        <v>0</v>
      </c>
      <c r="HI29" s="53">
        <f t="shared" si="92"/>
        <v>0</v>
      </c>
      <c r="HJ29" s="53">
        <f t="shared" si="93"/>
        <v>0</v>
      </c>
      <c r="HK29" s="53">
        <f t="shared" si="94"/>
        <v>40</v>
      </c>
      <c r="HL29" s="53">
        <f t="shared" si="95"/>
        <v>0</v>
      </c>
      <c r="HM29" s="53">
        <f t="shared" si="96"/>
        <v>0</v>
      </c>
      <c r="HN29" s="53">
        <f t="shared" si="97"/>
        <v>0</v>
      </c>
      <c r="HO29" s="54">
        <f t="shared" si="98"/>
        <v>0</v>
      </c>
      <c r="HQ29" s="45">
        <v>25</v>
      </c>
      <c r="HR29" s="56">
        <f t="shared" si="16"/>
        <v>70</v>
      </c>
      <c r="HS29" s="61" t="str">
        <f>+IF(MAXA(HU29:IN29)=0,"NO ADJUDICADO",HLOOKUP(MAXA(HU29:IN29),HU29:$IN$93,(90-HQ29),FALSE))</f>
        <v>KASSEL GROUP SAS</v>
      </c>
      <c r="HT29" s="119">
        <f t="shared" si="99"/>
        <v>14280000</v>
      </c>
      <c r="HU29" s="54">
        <f t="shared" si="100"/>
        <v>0</v>
      </c>
      <c r="HV29" s="54">
        <f t="shared" si="101"/>
        <v>0</v>
      </c>
      <c r="HW29" s="54">
        <f t="shared" si="102"/>
        <v>0</v>
      </c>
      <c r="HX29" s="54">
        <f t="shared" si="103"/>
        <v>0</v>
      </c>
      <c r="HY29" s="54">
        <f t="shared" si="104"/>
        <v>39.119804400977998</v>
      </c>
      <c r="HZ29" s="54">
        <f t="shared" si="105"/>
        <v>0</v>
      </c>
      <c r="IA29" s="54">
        <f t="shared" si="106"/>
        <v>0</v>
      </c>
      <c r="IB29" s="54">
        <f t="shared" si="107"/>
        <v>0</v>
      </c>
      <c r="IC29" s="54">
        <f t="shared" si="108"/>
        <v>0</v>
      </c>
      <c r="ID29" s="54">
        <f t="shared" si="109"/>
        <v>0</v>
      </c>
      <c r="IE29" s="54">
        <f t="shared" si="110"/>
        <v>0</v>
      </c>
      <c r="IF29" s="54">
        <f t="shared" si="111"/>
        <v>0</v>
      </c>
      <c r="IG29" s="54">
        <f t="shared" si="112"/>
        <v>0</v>
      </c>
      <c r="IH29" s="54">
        <f t="shared" si="113"/>
        <v>0</v>
      </c>
      <c r="II29" s="54">
        <f t="shared" si="114"/>
        <v>0</v>
      </c>
      <c r="IJ29" s="54">
        <f t="shared" si="115"/>
        <v>70</v>
      </c>
      <c r="IK29" s="54">
        <f t="shared" si="116"/>
        <v>0</v>
      </c>
      <c r="IL29" s="54">
        <f t="shared" si="117"/>
        <v>0</v>
      </c>
      <c r="IM29" s="54">
        <f t="shared" si="118"/>
        <v>0</v>
      </c>
      <c r="IN29" s="54">
        <f t="shared" si="119"/>
        <v>0</v>
      </c>
    </row>
    <row r="30" spans="2:248" ht="16.5" customHeight="1" x14ac:dyDescent="0.35">
      <c r="B30" s="45">
        <v>26</v>
      </c>
      <c r="C30" s="33"/>
      <c r="D30" s="33"/>
      <c r="E30" s="33"/>
      <c r="F30" s="33"/>
      <c r="G30" s="33"/>
      <c r="H30" s="33"/>
      <c r="I30" s="33"/>
      <c r="J30" s="33"/>
      <c r="K30" s="33"/>
      <c r="L30" s="33" t="s">
        <v>79</v>
      </c>
      <c r="M30" s="33"/>
      <c r="N30" s="33"/>
      <c r="O30" s="33"/>
      <c r="P30" s="33"/>
      <c r="Q30" s="33"/>
      <c r="R30" s="33"/>
      <c r="S30" s="33"/>
      <c r="T30" s="33"/>
      <c r="U30" s="33"/>
      <c r="V30" s="33"/>
      <c r="X30" s="45">
        <v>26</v>
      </c>
      <c r="Y30" s="33"/>
      <c r="Z30" s="33"/>
      <c r="AA30" s="33"/>
      <c r="AB30" s="33"/>
      <c r="AC30" s="33"/>
      <c r="AD30" s="33"/>
      <c r="AE30" s="33"/>
      <c r="AF30" s="33"/>
      <c r="AG30" s="33"/>
      <c r="AH30" s="142" t="s">
        <v>79</v>
      </c>
      <c r="AI30" s="33"/>
      <c r="AJ30" s="33"/>
      <c r="AK30" s="33"/>
      <c r="AL30" s="33"/>
      <c r="AM30" s="33"/>
      <c r="AN30" s="33"/>
      <c r="AO30" s="33"/>
      <c r="AP30" s="33"/>
      <c r="AQ30" s="33"/>
      <c r="AR30" s="33"/>
      <c r="AS30" s="60"/>
      <c r="AT30" s="45">
        <v>26</v>
      </c>
      <c r="AU30" s="33"/>
      <c r="AV30" s="33"/>
      <c r="AW30" s="33"/>
      <c r="AX30" s="33"/>
      <c r="AY30" s="33"/>
      <c r="AZ30" s="33"/>
      <c r="BA30" s="33"/>
      <c r="BB30" s="33"/>
      <c r="BC30" s="33"/>
      <c r="BD30" s="33" t="s">
        <v>79</v>
      </c>
      <c r="BE30" s="33"/>
      <c r="BF30" s="33"/>
      <c r="BG30" s="33"/>
      <c r="BH30" s="33"/>
      <c r="BI30" s="33"/>
      <c r="BJ30" s="33"/>
      <c r="BK30" s="33"/>
      <c r="BL30" s="33"/>
      <c r="BM30" s="33"/>
      <c r="BN30" s="33"/>
      <c r="BP30" s="45">
        <v>26</v>
      </c>
      <c r="BQ30" s="33"/>
      <c r="BR30" s="33"/>
      <c r="BS30" s="33"/>
      <c r="BT30" s="33"/>
      <c r="BU30" s="33"/>
      <c r="BV30" s="33"/>
      <c r="BW30" s="33"/>
      <c r="BX30" s="33"/>
      <c r="BY30" s="33"/>
      <c r="BZ30" s="33" t="s">
        <v>507</v>
      </c>
      <c r="CA30" s="33"/>
      <c r="CB30" s="33"/>
      <c r="CC30" s="33"/>
      <c r="CD30" s="33"/>
      <c r="CE30" s="33"/>
      <c r="CF30" s="33"/>
      <c r="CG30" s="33"/>
      <c r="CH30" s="33"/>
      <c r="CI30" s="33"/>
      <c r="CJ30" s="33"/>
      <c r="CL30" s="45">
        <v>26</v>
      </c>
      <c r="CM30" s="33" t="str">
        <f t="shared" si="18"/>
        <v/>
      </c>
      <c r="CN30" s="33" t="str">
        <f t="shared" si="19"/>
        <v/>
      </c>
      <c r="CO30" s="33" t="str">
        <f t="shared" si="20"/>
        <v/>
      </c>
      <c r="CP30" s="33" t="str">
        <f t="shared" si="21"/>
        <v/>
      </c>
      <c r="CQ30" s="33" t="str">
        <f t="shared" si="22"/>
        <v/>
      </c>
      <c r="CR30" s="33" t="str">
        <f t="shared" si="23"/>
        <v/>
      </c>
      <c r="CS30" s="33" t="str">
        <f t="shared" si="24"/>
        <v/>
      </c>
      <c r="CT30" s="33" t="str">
        <f t="shared" si="25"/>
        <v/>
      </c>
      <c r="CU30" s="33" t="str">
        <f t="shared" si="26"/>
        <v/>
      </c>
      <c r="CV30" s="33" t="str">
        <f t="shared" si="27"/>
        <v>CUMPLE</v>
      </c>
      <c r="CW30" s="33" t="str">
        <f t="shared" si="28"/>
        <v/>
      </c>
      <c r="CX30" s="33" t="str">
        <f t="shared" si="29"/>
        <v/>
      </c>
      <c r="CY30" s="33" t="str">
        <f t="shared" si="30"/>
        <v/>
      </c>
      <c r="CZ30" s="33" t="str">
        <f t="shared" si="31"/>
        <v/>
      </c>
      <c r="DA30" s="33" t="str">
        <f t="shared" si="32"/>
        <v/>
      </c>
      <c r="DB30" s="33" t="str">
        <f t="shared" si="33"/>
        <v/>
      </c>
      <c r="DC30" s="33" t="str">
        <f t="shared" si="34"/>
        <v/>
      </c>
      <c r="DD30" s="33" t="str">
        <f t="shared" si="35"/>
        <v/>
      </c>
      <c r="DE30" s="33" t="str">
        <f t="shared" si="36"/>
        <v/>
      </c>
      <c r="DF30" s="33" t="str">
        <f t="shared" si="37"/>
        <v/>
      </c>
      <c r="DH30" s="45">
        <v>26</v>
      </c>
      <c r="DI30" s="33"/>
      <c r="DJ30" s="33"/>
      <c r="DK30" s="33"/>
      <c r="DL30" s="33"/>
      <c r="DM30" s="33"/>
      <c r="DN30" s="33"/>
      <c r="DO30" s="33"/>
      <c r="DP30" s="33"/>
      <c r="DQ30" s="33"/>
      <c r="DR30" s="33" t="s">
        <v>96</v>
      </c>
      <c r="DS30" s="33"/>
      <c r="DT30" s="33"/>
      <c r="DU30" s="33"/>
      <c r="DV30" s="33"/>
      <c r="DW30" s="33"/>
      <c r="DX30" s="33"/>
      <c r="DY30" s="33"/>
      <c r="DZ30" s="33"/>
      <c r="EA30" s="33"/>
      <c r="EB30" s="33"/>
      <c r="ED30" s="45">
        <v>26</v>
      </c>
      <c r="EE30" s="33">
        <f t="shared" si="38"/>
        <v>0</v>
      </c>
      <c r="EF30" s="33">
        <f t="shared" si="39"/>
        <v>0</v>
      </c>
      <c r="EG30" s="33">
        <f t="shared" si="40"/>
        <v>0</v>
      </c>
      <c r="EH30" s="33">
        <f t="shared" si="41"/>
        <v>0</v>
      </c>
      <c r="EI30" s="33">
        <f t="shared" si="42"/>
        <v>0</v>
      </c>
      <c r="EJ30" s="33">
        <f t="shared" si="43"/>
        <v>0</v>
      </c>
      <c r="EK30" s="33">
        <f t="shared" si="44"/>
        <v>0</v>
      </c>
      <c r="EL30" s="33">
        <f t="shared" si="45"/>
        <v>0</v>
      </c>
      <c r="EM30" s="33">
        <f t="shared" si="46"/>
        <v>0</v>
      </c>
      <c r="EN30" s="33">
        <f t="shared" si="47"/>
        <v>60</v>
      </c>
      <c r="EO30" s="33">
        <f t="shared" si="48"/>
        <v>0</v>
      </c>
      <c r="EP30" s="33">
        <f t="shared" si="49"/>
        <v>0</v>
      </c>
      <c r="EQ30" s="33">
        <f t="shared" si="50"/>
        <v>0</v>
      </c>
      <c r="ER30" s="33">
        <f t="shared" si="51"/>
        <v>0</v>
      </c>
      <c r="ES30" s="33">
        <f t="shared" si="52"/>
        <v>0</v>
      </c>
      <c r="ET30" s="33">
        <f t="shared" si="53"/>
        <v>0</v>
      </c>
      <c r="EU30" s="33">
        <f t="shared" si="54"/>
        <v>0</v>
      </c>
      <c r="EV30" s="33">
        <f t="shared" si="55"/>
        <v>0</v>
      </c>
      <c r="EW30" s="33">
        <f t="shared" si="56"/>
        <v>0</v>
      </c>
      <c r="EX30" s="33">
        <f t="shared" si="57"/>
        <v>0</v>
      </c>
      <c r="EZ30" s="45">
        <v>26</v>
      </c>
      <c r="FA30" s="38"/>
      <c r="FB30" s="39"/>
      <c r="FC30" s="37"/>
      <c r="FD30" s="37"/>
      <c r="FE30" s="37"/>
      <c r="FF30" s="37"/>
      <c r="FG30" s="37"/>
      <c r="FH30" s="37"/>
      <c r="FI30" s="37"/>
      <c r="FJ30" s="37">
        <v>159998865.31999999</v>
      </c>
      <c r="FK30" s="43"/>
      <c r="FL30" s="37"/>
      <c r="FM30" s="37"/>
      <c r="FN30" s="37"/>
      <c r="FO30" s="37"/>
      <c r="FP30" s="37"/>
      <c r="FQ30" s="37"/>
      <c r="FR30" s="37"/>
      <c r="FS30" s="37"/>
      <c r="FT30" s="37"/>
      <c r="FV30" s="49">
        <v>26</v>
      </c>
      <c r="FW30" s="46">
        <f t="shared" si="58"/>
        <v>0</v>
      </c>
      <c r="FX30" s="46">
        <f t="shared" si="59"/>
        <v>0</v>
      </c>
      <c r="FY30" s="46">
        <f t="shared" si="60"/>
        <v>0</v>
      </c>
      <c r="FZ30" s="46">
        <f t="shared" si="61"/>
        <v>0</v>
      </c>
      <c r="GA30" s="46">
        <f t="shared" si="62"/>
        <v>0</v>
      </c>
      <c r="GB30" s="46">
        <f t="shared" si="63"/>
        <v>0</v>
      </c>
      <c r="GC30" s="46">
        <f t="shared" si="64"/>
        <v>0</v>
      </c>
      <c r="GD30" s="46">
        <f t="shared" si="65"/>
        <v>0</v>
      </c>
      <c r="GE30" s="46">
        <f t="shared" si="66"/>
        <v>0</v>
      </c>
      <c r="GF30" s="46">
        <f t="shared" si="67"/>
        <v>159998865.31999999</v>
      </c>
      <c r="GG30" s="46">
        <f t="shared" si="68"/>
        <v>0</v>
      </c>
      <c r="GH30" s="46">
        <f t="shared" si="69"/>
        <v>0</v>
      </c>
      <c r="GI30" s="46">
        <f t="shared" si="70"/>
        <v>0</v>
      </c>
      <c r="GJ30" s="46">
        <f t="shared" si="71"/>
        <v>0</v>
      </c>
      <c r="GK30" s="46">
        <f t="shared" si="72"/>
        <v>0</v>
      </c>
      <c r="GL30" s="46">
        <f t="shared" si="73"/>
        <v>0</v>
      </c>
      <c r="GM30" s="46">
        <f t="shared" si="74"/>
        <v>0</v>
      </c>
      <c r="GN30" s="46">
        <f t="shared" si="75"/>
        <v>0</v>
      </c>
      <c r="GO30" s="46">
        <f t="shared" si="76"/>
        <v>0</v>
      </c>
      <c r="GP30" s="46">
        <f t="shared" si="77"/>
        <v>0</v>
      </c>
      <c r="GQ30" s="129">
        <f t="array" ref="GQ30">+MIN(IF(FW30:GP30&lt;&gt;0,FW30:GP30))</f>
        <v>159998865.31999999</v>
      </c>
      <c r="GR30" s="121">
        <v>159998865.31999999</v>
      </c>
      <c r="GS30" s="132" t="str">
        <f t="shared" si="78"/>
        <v>Cumple</v>
      </c>
      <c r="GT30" s="117"/>
      <c r="GU30" s="45">
        <v>26</v>
      </c>
      <c r="GV30" s="53">
        <f t="shared" si="79"/>
        <v>0</v>
      </c>
      <c r="GW30" s="53">
        <f t="shared" si="80"/>
        <v>0</v>
      </c>
      <c r="GX30" s="53">
        <f t="shared" si="81"/>
        <v>0</v>
      </c>
      <c r="GY30" s="53">
        <f t="shared" si="82"/>
        <v>0</v>
      </c>
      <c r="GZ30" s="53">
        <f t="shared" si="83"/>
        <v>0</v>
      </c>
      <c r="HA30" s="53">
        <f t="shared" si="84"/>
        <v>0</v>
      </c>
      <c r="HB30" s="53">
        <f t="shared" si="85"/>
        <v>0</v>
      </c>
      <c r="HC30" s="53">
        <f t="shared" si="86"/>
        <v>0</v>
      </c>
      <c r="HD30" s="53">
        <f t="shared" si="87"/>
        <v>0</v>
      </c>
      <c r="HE30" s="53">
        <f t="shared" si="88"/>
        <v>40</v>
      </c>
      <c r="HF30" s="53">
        <f t="shared" si="89"/>
        <v>0</v>
      </c>
      <c r="HG30" s="53">
        <f t="shared" si="90"/>
        <v>0</v>
      </c>
      <c r="HH30" s="53">
        <f t="shared" si="91"/>
        <v>0</v>
      </c>
      <c r="HI30" s="53">
        <f t="shared" si="92"/>
        <v>0</v>
      </c>
      <c r="HJ30" s="53">
        <f t="shared" si="93"/>
        <v>0</v>
      </c>
      <c r="HK30" s="53">
        <f t="shared" si="94"/>
        <v>0</v>
      </c>
      <c r="HL30" s="53">
        <f t="shared" si="95"/>
        <v>0</v>
      </c>
      <c r="HM30" s="53">
        <f t="shared" si="96"/>
        <v>0</v>
      </c>
      <c r="HN30" s="53">
        <f t="shared" si="97"/>
        <v>0</v>
      </c>
      <c r="HO30" s="54">
        <f t="shared" si="98"/>
        <v>0</v>
      </c>
      <c r="HQ30" s="45">
        <v>26</v>
      </c>
      <c r="HR30" s="56">
        <f t="shared" si="16"/>
        <v>100</v>
      </c>
      <c r="HS30" s="61" t="str">
        <f>+IF(MAXA(HU30:IN30)=0,"NO ADJUDICADO",HLOOKUP(MAXA(HU30:IN30),HU30:$IN$93,(90-HQ30),FALSE))</f>
        <v>COMPAÑÍA GENERAL DE TELECOMUNICACIONES SAS</v>
      </c>
      <c r="HT30" s="119">
        <f t="shared" si="99"/>
        <v>159998865.31999999</v>
      </c>
      <c r="HU30" s="54">
        <f t="shared" si="100"/>
        <v>0</v>
      </c>
      <c r="HV30" s="54">
        <f t="shared" si="101"/>
        <v>0</v>
      </c>
      <c r="HW30" s="54">
        <f t="shared" si="102"/>
        <v>0</v>
      </c>
      <c r="HX30" s="54">
        <f t="shared" si="103"/>
        <v>0</v>
      </c>
      <c r="HY30" s="54">
        <f t="shared" si="104"/>
        <v>0</v>
      </c>
      <c r="HZ30" s="54">
        <f t="shared" si="105"/>
        <v>0</v>
      </c>
      <c r="IA30" s="54">
        <f t="shared" si="106"/>
        <v>0</v>
      </c>
      <c r="IB30" s="54">
        <f t="shared" si="107"/>
        <v>0</v>
      </c>
      <c r="IC30" s="54">
        <f t="shared" si="108"/>
        <v>0</v>
      </c>
      <c r="ID30" s="54">
        <f t="shared" si="109"/>
        <v>100</v>
      </c>
      <c r="IE30" s="54">
        <f t="shared" si="110"/>
        <v>0</v>
      </c>
      <c r="IF30" s="54">
        <f t="shared" si="111"/>
        <v>0</v>
      </c>
      <c r="IG30" s="54">
        <f t="shared" si="112"/>
        <v>0</v>
      </c>
      <c r="IH30" s="54">
        <f t="shared" si="113"/>
        <v>0</v>
      </c>
      <c r="II30" s="54">
        <f t="shared" si="114"/>
        <v>0</v>
      </c>
      <c r="IJ30" s="54">
        <f t="shared" si="115"/>
        <v>0</v>
      </c>
      <c r="IK30" s="54">
        <f t="shared" si="116"/>
        <v>0</v>
      </c>
      <c r="IL30" s="54">
        <f t="shared" si="117"/>
        <v>0</v>
      </c>
      <c r="IM30" s="54">
        <f t="shared" si="118"/>
        <v>0</v>
      </c>
      <c r="IN30" s="54">
        <f t="shared" si="119"/>
        <v>0</v>
      </c>
    </row>
    <row r="31" spans="2:248" x14ac:dyDescent="0.35">
      <c r="B31" s="45">
        <v>27</v>
      </c>
      <c r="C31" s="33"/>
      <c r="D31" s="33"/>
      <c r="E31" s="33"/>
      <c r="F31" s="33" t="s">
        <v>79</v>
      </c>
      <c r="G31" s="33"/>
      <c r="H31" s="33"/>
      <c r="I31" s="33"/>
      <c r="J31" s="33"/>
      <c r="K31" s="33"/>
      <c r="L31" s="33"/>
      <c r="M31" s="33"/>
      <c r="N31" s="33"/>
      <c r="O31" s="33"/>
      <c r="P31" s="33"/>
      <c r="Q31" s="33"/>
      <c r="R31" s="33"/>
      <c r="S31" s="33"/>
      <c r="T31" s="33"/>
      <c r="U31" s="33"/>
      <c r="V31" s="33"/>
      <c r="X31" s="45">
        <v>27</v>
      </c>
      <c r="Y31" s="33"/>
      <c r="Z31" s="33"/>
      <c r="AA31" s="33"/>
      <c r="AB31" s="33" t="s">
        <v>79</v>
      </c>
      <c r="AC31" s="33"/>
      <c r="AD31" s="33"/>
      <c r="AE31" s="33"/>
      <c r="AF31" s="33"/>
      <c r="AG31" s="33"/>
      <c r="AH31" s="33"/>
      <c r="AI31" s="33"/>
      <c r="AJ31" s="33"/>
      <c r="AK31" s="33"/>
      <c r="AL31" s="33"/>
      <c r="AM31" s="33"/>
      <c r="AN31" s="33"/>
      <c r="AO31" s="33"/>
      <c r="AP31" s="33"/>
      <c r="AQ31" s="33"/>
      <c r="AR31" s="33"/>
      <c r="AS31" s="60"/>
      <c r="AT31" s="45">
        <v>27</v>
      </c>
      <c r="AU31" s="33"/>
      <c r="AV31" s="33"/>
      <c r="AW31" s="33"/>
      <c r="AX31" s="33" t="s">
        <v>79</v>
      </c>
      <c r="AY31" s="33"/>
      <c r="AZ31" s="33"/>
      <c r="BA31" s="33"/>
      <c r="BB31" s="33"/>
      <c r="BC31" s="33"/>
      <c r="BD31" s="33"/>
      <c r="BE31" s="33"/>
      <c r="BF31" s="33"/>
      <c r="BG31" s="33"/>
      <c r="BH31" s="33"/>
      <c r="BI31" s="33"/>
      <c r="BJ31" s="33"/>
      <c r="BK31" s="33"/>
      <c r="BL31" s="33"/>
      <c r="BM31" s="33"/>
      <c r="BN31" s="33"/>
      <c r="BP31" s="45">
        <v>27</v>
      </c>
      <c r="BQ31" s="33"/>
      <c r="BR31" s="33"/>
      <c r="BS31" s="33"/>
      <c r="BT31" s="33" t="s">
        <v>507</v>
      </c>
      <c r="BU31" s="33"/>
      <c r="BV31" s="33"/>
      <c r="BW31" s="33"/>
      <c r="BX31" s="33"/>
      <c r="BY31" s="33"/>
      <c r="BZ31" s="33"/>
      <c r="CA31" s="33"/>
      <c r="CB31" s="33"/>
      <c r="CC31" s="33"/>
      <c r="CD31" s="33"/>
      <c r="CE31" s="33"/>
      <c r="CF31" s="33"/>
      <c r="CG31" s="33"/>
      <c r="CH31" s="33"/>
      <c r="CI31" s="33"/>
      <c r="CJ31" s="33"/>
      <c r="CL31" s="45">
        <v>27</v>
      </c>
      <c r="CM31" s="33" t="str">
        <f t="shared" si="18"/>
        <v/>
      </c>
      <c r="CN31" s="33" t="str">
        <f t="shared" si="19"/>
        <v/>
      </c>
      <c r="CO31" s="33" t="str">
        <f t="shared" si="20"/>
        <v/>
      </c>
      <c r="CP31" s="33" t="str">
        <f t="shared" si="21"/>
        <v>CUMPLE</v>
      </c>
      <c r="CQ31" s="33" t="str">
        <f t="shared" si="22"/>
        <v/>
      </c>
      <c r="CR31" s="33" t="str">
        <f t="shared" si="23"/>
        <v/>
      </c>
      <c r="CS31" s="33" t="str">
        <f t="shared" si="24"/>
        <v/>
      </c>
      <c r="CT31" s="33" t="str">
        <f t="shared" si="25"/>
        <v/>
      </c>
      <c r="CU31" s="33" t="str">
        <f t="shared" si="26"/>
        <v/>
      </c>
      <c r="CV31" s="33" t="str">
        <f t="shared" si="27"/>
        <v/>
      </c>
      <c r="CW31" s="33" t="str">
        <f t="shared" si="28"/>
        <v/>
      </c>
      <c r="CX31" s="33" t="str">
        <f t="shared" si="29"/>
        <v/>
      </c>
      <c r="CY31" s="33" t="str">
        <f t="shared" si="30"/>
        <v/>
      </c>
      <c r="CZ31" s="33" t="str">
        <f t="shared" si="31"/>
        <v/>
      </c>
      <c r="DA31" s="33" t="str">
        <f t="shared" si="32"/>
        <v/>
      </c>
      <c r="DB31" s="33" t="str">
        <f t="shared" si="33"/>
        <v/>
      </c>
      <c r="DC31" s="33" t="str">
        <f t="shared" si="34"/>
        <v/>
      </c>
      <c r="DD31" s="33" t="str">
        <f t="shared" si="35"/>
        <v/>
      </c>
      <c r="DE31" s="33" t="str">
        <f t="shared" si="36"/>
        <v/>
      </c>
      <c r="DF31" s="33" t="str">
        <f t="shared" si="37"/>
        <v/>
      </c>
      <c r="DH31" s="45">
        <v>27</v>
      </c>
      <c r="DI31" s="33"/>
      <c r="DJ31" s="33"/>
      <c r="DK31" s="33"/>
      <c r="DL31" s="33" t="s">
        <v>97</v>
      </c>
      <c r="DM31" s="33"/>
      <c r="DN31" s="33"/>
      <c r="DO31" s="33"/>
      <c r="DP31" s="33"/>
      <c r="DQ31" s="33"/>
      <c r="DR31" s="33"/>
      <c r="DS31" s="33"/>
      <c r="DT31" s="33"/>
      <c r="DU31" s="33"/>
      <c r="DV31" s="33"/>
      <c r="DW31" s="33"/>
      <c r="DX31" s="33"/>
      <c r="DY31" s="33"/>
      <c r="DZ31" s="33"/>
      <c r="EA31" s="33"/>
      <c r="EB31" s="33"/>
      <c r="ED31" s="45">
        <v>27</v>
      </c>
      <c r="EE31" s="33">
        <f t="shared" si="38"/>
        <v>0</v>
      </c>
      <c r="EF31" s="33">
        <f t="shared" si="39"/>
        <v>0</v>
      </c>
      <c r="EG31" s="33">
        <f t="shared" si="40"/>
        <v>0</v>
      </c>
      <c r="EH31" s="33">
        <f t="shared" si="41"/>
        <v>0</v>
      </c>
      <c r="EI31" s="33">
        <f t="shared" si="42"/>
        <v>0</v>
      </c>
      <c r="EJ31" s="33">
        <f t="shared" si="43"/>
        <v>0</v>
      </c>
      <c r="EK31" s="33">
        <f t="shared" si="44"/>
        <v>0</v>
      </c>
      <c r="EL31" s="33">
        <f t="shared" si="45"/>
        <v>0</v>
      </c>
      <c r="EM31" s="33">
        <f t="shared" si="46"/>
        <v>0</v>
      </c>
      <c r="EN31" s="33">
        <f t="shared" si="47"/>
        <v>0</v>
      </c>
      <c r="EO31" s="33">
        <f t="shared" si="48"/>
        <v>0</v>
      </c>
      <c r="EP31" s="33">
        <f t="shared" si="49"/>
        <v>0</v>
      </c>
      <c r="EQ31" s="33">
        <f t="shared" si="50"/>
        <v>0</v>
      </c>
      <c r="ER31" s="33">
        <f t="shared" si="51"/>
        <v>0</v>
      </c>
      <c r="ES31" s="33">
        <f t="shared" si="52"/>
        <v>0</v>
      </c>
      <c r="ET31" s="33">
        <f t="shared" si="53"/>
        <v>0</v>
      </c>
      <c r="EU31" s="33">
        <f t="shared" si="54"/>
        <v>0</v>
      </c>
      <c r="EV31" s="33">
        <f t="shared" si="55"/>
        <v>0</v>
      </c>
      <c r="EW31" s="33">
        <f t="shared" si="56"/>
        <v>0</v>
      </c>
      <c r="EX31" s="33">
        <f t="shared" si="57"/>
        <v>0</v>
      </c>
      <c r="EZ31" s="45">
        <v>27</v>
      </c>
      <c r="FA31" s="38"/>
      <c r="FB31" s="39"/>
      <c r="FC31" s="37"/>
      <c r="FD31" s="37">
        <v>82018370</v>
      </c>
      <c r="FE31" s="37"/>
      <c r="FF31" s="37"/>
      <c r="FG31" s="37"/>
      <c r="FH31" s="37"/>
      <c r="FI31" s="37"/>
      <c r="FJ31" s="37"/>
      <c r="FK31" s="43"/>
      <c r="FL31" s="37"/>
      <c r="FM31" s="37"/>
      <c r="FN31" s="37"/>
      <c r="FO31" s="37"/>
      <c r="FP31" s="37"/>
      <c r="FQ31" s="37"/>
      <c r="FR31" s="37"/>
      <c r="FS31" s="37"/>
      <c r="FT31" s="37"/>
      <c r="FV31" s="49">
        <v>27</v>
      </c>
      <c r="FW31" s="46">
        <f t="shared" si="58"/>
        <v>0</v>
      </c>
      <c r="FX31" s="46">
        <f t="shared" si="59"/>
        <v>0</v>
      </c>
      <c r="FY31" s="46">
        <f t="shared" si="60"/>
        <v>0</v>
      </c>
      <c r="FZ31" s="46">
        <f t="shared" si="61"/>
        <v>82018370</v>
      </c>
      <c r="GA31" s="46">
        <f t="shared" si="62"/>
        <v>0</v>
      </c>
      <c r="GB31" s="46">
        <f t="shared" si="63"/>
        <v>0</v>
      </c>
      <c r="GC31" s="46">
        <f t="shared" si="64"/>
        <v>0</v>
      </c>
      <c r="GD31" s="46">
        <f t="shared" si="65"/>
        <v>0</v>
      </c>
      <c r="GE31" s="46">
        <f t="shared" si="66"/>
        <v>0</v>
      </c>
      <c r="GF31" s="46">
        <f t="shared" si="67"/>
        <v>0</v>
      </c>
      <c r="GG31" s="46">
        <f t="shared" si="68"/>
        <v>0</v>
      </c>
      <c r="GH31" s="46">
        <f t="shared" si="69"/>
        <v>0</v>
      </c>
      <c r="GI31" s="46">
        <f t="shared" si="70"/>
        <v>0</v>
      </c>
      <c r="GJ31" s="46">
        <f t="shared" si="71"/>
        <v>0</v>
      </c>
      <c r="GK31" s="46">
        <f t="shared" si="72"/>
        <v>0</v>
      </c>
      <c r="GL31" s="46">
        <f t="shared" si="73"/>
        <v>0</v>
      </c>
      <c r="GM31" s="46">
        <f t="shared" si="74"/>
        <v>0</v>
      </c>
      <c r="GN31" s="46">
        <f t="shared" si="75"/>
        <v>0</v>
      </c>
      <c r="GO31" s="46">
        <f t="shared" si="76"/>
        <v>0</v>
      </c>
      <c r="GP31" s="46">
        <f t="shared" si="77"/>
        <v>0</v>
      </c>
      <c r="GQ31" s="129">
        <f t="array" ref="GQ31">+MIN(IF(FW31:GP31&lt;&gt;0,FW31:GP31))</f>
        <v>82018370</v>
      </c>
      <c r="GR31" s="121">
        <v>82020512</v>
      </c>
      <c r="GS31" s="132" t="str">
        <f t="shared" si="78"/>
        <v>Cumple</v>
      </c>
      <c r="GT31" s="117"/>
      <c r="GU31" s="45">
        <v>27</v>
      </c>
      <c r="GV31" s="53">
        <f t="shared" si="79"/>
        <v>0</v>
      </c>
      <c r="GW31" s="53">
        <f t="shared" si="80"/>
        <v>0</v>
      </c>
      <c r="GX31" s="53">
        <f t="shared" si="81"/>
        <v>0</v>
      </c>
      <c r="GY31" s="53">
        <f t="shared" si="82"/>
        <v>40</v>
      </c>
      <c r="GZ31" s="53">
        <f t="shared" si="83"/>
        <v>0</v>
      </c>
      <c r="HA31" s="53">
        <f t="shared" si="84"/>
        <v>0</v>
      </c>
      <c r="HB31" s="53">
        <f t="shared" si="85"/>
        <v>0</v>
      </c>
      <c r="HC31" s="53">
        <f t="shared" si="86"/>
        <v>0</v>
      </c>
      <c r="HD31" s="53">
        <f t="shared" si="87"/>
        <v>0</v>
      </c>
      <c r="HE31" s="53">
        <f t="shared" si="88"/>
        <v>0</v>
      </c>
      <c r="HF31" s="53">
        <f t="shared" si="89"/>
        <v>0</v>
      </c>
      <c r="HG31" s="53">
        <f t="shared" si="90"/>
        <v>0</v>
      </c>
      <c r="HH31" s="53">
        <f t="shared" si="91"/>
        <v>0</v>
      </c>
      <c r="HI31" s="53">
        <f t="shared" si="92"/>
        <v>0</v>
      </c>
      <c r="HJ31" s="53">
        <f t="shared" si="93"/>
        <v>0</v>
      </c>
      <c r="HK31" s="53">
        <f t="shared" si="94"/>
        <v>0</v>
      </c>
      <c r="HL31" s="53">
        <f t="shared" si="95"/>
        <v>0</v>
      </c>
      <c r="HM31" s="53">
        <f t="shared" si="96"/>
        <v>0</v>
      </c>
      <c r="HN31" s="53">
        <f t="shared" si="97"/>
        <v>0</v>
      </c>
      <c r="HO31" s="54">
        <f t="shared" si="98"/>
        <v>0</v>
      </c>
      <c r="HQ31" s="45">
        <v>27</v>
      </c>
      <c r="HR31" s="56">
        <f t="shared" si="16"/>
        <v>40</v>
      </c>
      <c r="HS31" s="61" t="str">
        <f>+IF(MAXA(HU31:IN31)=0,"NO ADJUDICADO",HLOOKUP(MAXA(HU31:IN31),HU31:$IN$93,(90-HQ31),FALSE))</f>
        <v>UNION TEMPORAL DATINGE</v>
      </c>
      <c r="HT31" s="119">
        <f t="shared" si="99"/>
        <v>82018370</v>
      </c>
      <c r="HU31" s="54">
        <f t="shared" si="100"/>
        <v>0</v>
      </c>
      <c r="HV31" s="54">
        <f t="shared" si="101"/>
        <v>0</v>
      </c>
      <c r="HW31" s="54">
        <f t="shared" si="102"/>
        <v>0</v>
      </c>
      <c r="HX31" s="54">
        <f t="shared" si="103"/>
        <v>40</v>
      </c>
      <c r="HY31" s="54">
        <f t="shared" si="104"/>
        <v>0</v>
      </c>
      <c r="HZ31" s="54">
        <f t="shared" si="105"/>
        <v>0</v>
      </c>
      <c r="IA31" s="54">
        <f t="shared" si="106"/>
        <v>0</v>
      </c>
      <c r="IB31" s="54">
        <f t="shared" si="107"/>
        <v>0</v>
      </c>
      <c r="IC31" s="54">
        <f t="shared" si="108"/>
        <v>0</v>
      </c>
      <c r="ID31" s="54">
        <f t="shared" si="109"/>
        <v>0</v>
      </c>
      <c r="IE31" s="54">
        <f t="shared" si="110"/>
        <v>0</v>
      </c>
      <c r="IF31" s="54">
        <f t="shared" si="111"/>
        <v>0</v>
      </c>
      <c r="IG31" s="54">
        <f t="shared" si="112"/>
        <v>0</v>
      </c>
      <c r="IH31" s="54">
        <f t="shared" si="113"/>
        <v>0</v>
      </c>
      <c r="II31" s="54">
        <f t="shared" si="114"/>
        <v>0</v>
      </c>
      <c r="IJ31" s="54">
        <f t="shared" si="115"/>
        <v>0</v>
      </c>
      <c r="IK31" s="54">
        <f t="shared" si="116"/>
        <v>0</v>
      </c>
      <c r="IL31" s="54">
        <f t="shared" si="117"/>
        <v>0</v>
      </c>
      <c r="IM31" s="54">
        <f t="shared" si="118"/>
        <v>0</v>
      </c>
      <c r="IN31" s="54">
        <f t="shared" si="119"/>
        <v>0</v>
      </c>
    </row>
    <row r="32" spans="2:248" x14ac:dyDescent="0.35">
      <c r="B32" s="45">
        <v>28</v>
      </c>
      <c r="C32" s="33"/>
      <c r="D32" s="33"/>
      <c r="E32" s="33"/>
      <c r="F32" s="33" t="s">
        <v>79</v>
      </c>
      <c r="G32" s="33"/>
      <c r="H32" s="33"/>
      <c r="I32" s="33"/>
      <c r="J32" s="33"/>
      <c r="K32" s="33"/>
      <c r="L32" s="33"/>
      <c r="M32" s="33"/>
      <c r="N32" s="33"/>
      <c r="O32" s="33"/>
      <c r="P32" s="33"/>
      <c r="Q32" s="33"/>
      <c r="R32" s="33"/>
      <c r="S32" s="33"/>
      <c r="T32" s="33"/>
      <c r="U32" s="33"/>
      <c r="V32" s="33"/>
      <c r="X32" s="45">
        <v>28</v>
      </c>
      <c r="Y32" s="33"/>
      <c r="Z32" s="33"/>
      <c r="AA32" s="33"/>
      <c r="AB32" s="33" t="s">
        <v>79</v>
      </c>
      <c r="AC32" s="33"/>
      <c r="AD32" s="33"/>
      <c r="AE32" s="33"/>
      <c r="AF32" s="33"/>
      <c r="AG32" s="33"/>
      <c r="AH32" s="33"/>
      <c r="AI32" s="33"/>
      <c r="AJ32" s="33"/>
      <c r="AK32" s="33"/>
      <c r="AL32" s="33"/>
      <c r="AM32" s="33"/>
      <c r="AN32" s="33"/>
      <c r="AO32" s="33"/>
      <c r="AP32" s="33"/>
      <c r="AQ32" s="33"/>
      <c r="AR32" s="33"/>
      <c r="AS32" s="60"/>
      <c r="AT32" s="45">
        <v>28</v>
      </c>
      <c r="AU32" s="33"/>
      <c r="AV32" s="33"/>
      <c r="AW32" s="33"/>
      <c r="AX32" s="33" t="s">
        <v>79</v>
      </c>
      <c r="AY32" s="33"/>
      <c r="AZ32" s="33"/>
      <c r="BA32" s="33"/>
      <c r="BB32" s="33"/>
      <c r="BC32" s="33"/>
      <c r="BD32" s="33"/>
      <c r="BE32" s="33"/>
      <c r="BF32" s="33"/>
      <c r="BG32" s="33"/>
      <c r="BH32" s="33"/>
      <c r="BI32" s="33"/>
      <c r="BJ32" s="33"/>
      <c r="BK32" s="33"/>
      <c r="BL32" s="33"/>
      <c r="BM32" s="33"/>
      <c r="BN32" s="33"/>
      <c r="BP32" s="45">
        <v>28</v>
      </c>
      <c r="BQ32" s="33"/>
      <c r="BR32" s="33"/>
      <c r="BS32" s="33"/>
      <c r="BT32" s="33" t="s">
        <v>507</v>
      </c>
      <c r="BU32" s="33"/>
      <c r="BV32" s="33"/>
      <c r="BW32" s="33"/>
      <c r="BX32" s="33"/>
      <c r="BY32" s="33"/>
      <c r="BZ32" s="33"/>
      <c r="CA32" s="33"/>
      <c r="CB32" s="33"/>
      <c r="CC32" s="33"/>
      <c r="CD32" s="33"/>
      <c r="CE32" s="33"/>
      <c r="CF32" s="33"/>
      <c r="CG32" s="33"/>
      <c r="CH32" s="33"/>
      <c r="CI32" s="33"/>
      <c r="CJ32" s="33"/>
      <c r="CL32" s="45">
        <v>28</v>
      </c>
      <c r="CM32" s="33" t="str">
        <f t="shared" si="18"/>
        <v/>
      </c>
      <c r="CN32" s="33" t="str">
        <f t="shared" si="19"/>
        <v/>
      </c>
      <c r="CO32" s="33" t="str">
        <f t="shared" si="20"/>
        <v/>
      </c>
      <c r="CP32" s="33" t="str">
        <f t="shared" si="21"/>
        <v>CUMPLE</v>
      </c>
      <c r="CQ32" s="33" t="str">
        <f t="shared" si="22"/>
        <v/>
      </c>
      <c r="CR32" s="33" t="str">
        <f t="shared" si="23"/>
        <v/>
      </c>
      <c r="CS32" s="33" t="str">
        <f t="shared" si="24"/>
        <v/>
      </c>
      <c r="CT32" s="33" t="str">
        <f t="shared" si="25"/>
        <v/>
      </c>
      <c r="CU32" s="33" t="str">
        <f t="shared" si="26"/>
        <v/>
      </c>
      <c r="CV32" s="33" t="str">
        <f t="shared" si="27"/>
        <v/>
      </c>
      <c r="CW32" s="33" t="str">
        <f t="shared" si="28"/>
        <v/>
      </c>
      <c r="CX32" s="33" t="str">
        <f t="shared" si="29"/>
        <v/>
      </c>
      <c r="CY32" s="33" t="str">
        <f t="shared" si="30"/>
        <v/>
      </c>
      <c r="CZ32" s="33" t="str">
        <f t="shared" si="31"/>
        <v/>
      </c>
      <c r="DA32" s="33" t="str">
        <f t="shared" si="32"/>
        <v/>
      </c>
      <c r="DB32" s="33" t="str">
        <f t="shared" si="33"/>
        <v/>
      </c>
      <c r="DC32" s="33" t="str">
        <f t="shared" si="34"/>
        <v/>
      </c>
      <c r="DD32" s="33" t="str">
        <f t="shared" si="35"/>
        <v/>
      </c>
      <c r="DE32" s="33" t="str">
        <f t="shared" si="36"/>
        <v/>
      </c>
      <c r="DF32" s="33" t="str">
        <f t="shared" si="37"/>
        <v/>
      </c>
      <c r="DH32" s="45">
        <v>28</v>
      </c>
      <c r="DI32" s="33"/>
      <c r="DJ32" s="33"/>
      <c r="DK32" s="33"/>
      <c r="DL32" s="33" t="s">
        <v>95</v>
      </c>
      <c r="DM32" s="33"/>
      <c r="DN32" s="33"/>
      <c r="DO32" s="33"/>
      <c r="DP32" s="33"/>
      <c r="DQ32" s="33"/>
      <c r="DR32" s="33"/>
      <c r="DS32" s="33"/>
      <c r="DT32" s="33"/>
      <c r="DU32" s="33"/>
      <c r="DV32" s="33"/>
      <c r="DW32" s="33"/>
      <c r="DX32" s="33"/>
      <c r="DY32" s="33"/>
      <c r="DZ32" s="33"/>
      <c r="EA32" s="33"/>
      <c r="EB32" s="33"/>
      <c r="ED32" s="45">
        <v>28</v>
      </c>
      <c r="EE32" s="33">
        <f t="shared" si="38"/>
        <v>0</v>
      </c>
      <c r="EF32" s="33">
        <f t="shared" si="39"/>
        <v>0</v>
      </c>
      <c r="EG32" s="33">
        <f t="shared" si="40"/>
        <v>0</v>
      </c>
      <c r="EH32" s="33">
        <f t="shared" si="41"/>
        <v>20</v>
      </c>
      <c r="EI32" s="33">
        <f t="shared" si="42"/>
        <v>0</v>
      </c>
      <c r="EJ32" s="33">
        <f t="shared" si="43"/>
        <v>0</v>
      </c>
      <c r="EK32" s="33">
        <f t="shared" si="44"/>
        <v>0</v>
      </c>
      <c r="EL32" s="33">
        <f t="shared" si="45"/>
        <v>0</v>
      </c>
      <c r="EM32" s="33">
        <f t="shared" si="46"/>
        <v>0</v>
      </c>
      <c r="EN32" s="33">
        <f t="shared" si="47"/>
        <v>0</v>
      </c>
      <c r="EO32" s="33">
        <f t="shared" si="48"/>
        <v>0</v>
      </c>
      <c r="EP32" s="33">
        <f t="shared" si="49"/>
        <v>0</v>
      </c>
      <c r="EQ32" s="33">
        <f t="shared" si="50"/>
        <v>0</v>
      </c>
      <c r="ER32" s="33">
        <f t="shared" si="51"/>
        <v>0</v>
      </c>
      <c r="ES32" s="33">
        <f t="shared" si="52"/>
        <v>0</v>
      </c>
      <c r="ET32" s="33">
        <f t="shared" si="53"/>
        <v>0</v>
      </c>
      <c r="EU32" s="33">
        <f t="shared" si="54"/>
        <v>0</v>
      </c>
      <c r="EV32" s="33">
        <f t="shared" si="55"/>
        <v>0</v>
      </c>
      <c r="EW32" s="33">
        <f t="shared" si="56"/>
        <v>0</v>
      </c>
      <c r="EX32" s="33">
        <f t="shared" si="57"/>
        <v>0</v>
      </c>
      <c r="EZ32" s="45">
        <v>28</v>
      </c>
      <c r="FA32" s="38"/>
      <c r="FB32" s="39"/>
      <c r="FC32" s="37"/>
      <c r="FD32" s="37">
        <v>20385686.510000002</v>
      </c>
      <c r="FE32" s="37"/>
      <c r="FF32" s="37"/>
      <c r="FG32" s="37"/>
      <c r="FH32" s="37"/>
      <c r="FI32" s="37"/>
      <c r="FJ32" s="37"/>
      <c r="FK32" s="43"/>
      <c r="FL32" s="37"/>
      <c r="FM32" s="37"/>
      <c r="FN32" s="37"/>
      <c r="FO32" s="37"/>
      <c r="FP32" s="37"/>
      <c r="FQ32" s="37"/>
      <c r="FR32" s="37"/>
      <c r="FS32" s="37"/>
      <c r="FT32" s="37"/>
      <c r="FV32" s="49">
        <v>28</v>
      </c>
      <c r="FW32" s="46">
        <f t="shared" si="58"/>
        <v>0</v>
      </c>
      <c r="FX32" s="46">
        <f t="shared" si="59"/>
        <v>0</v>
      </c>
      <c r="FY32" s="46">
        <f t="shared" si="60"/>
        <v>0</v>
      </c>
      <c r="FZ32" s="46">
        <f t="shared" si="61"/>
        <v>20385686.510000002</v>
      </c>
      <c r="GA32" s="46">
        <f t="shared" si="62"/>
        <v>0</v>
      </c>
      <c r="GB32" s="46">
        <f t="shared" si="63"/>
        <v>0</v>
      </c>
      <c r="GC32" s="46">
        <f t="shared" si="64"/>
        <v>0</v>
      </c>
      <c r="GD32" s="46">
        <f t="shared" si="65"/>
        <v>0</v>
      </c>
      <c r="GE32" s="46">
        <f t="shared" si="66"/>
        <v>0</v>
      </c>
      <c r="GF32" s="46">
        <f t="shared" si="67"/>
        <v>0</v>
      </c>
      <c r="GG32" s="46">
        <f t="shared" si="68"/>
        <v>0</v>
      </c>
      <c r="GH32" s="46">
        <f t="shared" si="69"/>
        <v>0</v>
      </c>
      <c r="GI32" s="46">
        <f t="shared" si="70"/>
        <v>0</v>
      </c>
      <c r="GJ32" s="46">
        <f t="shared" si="71"/>
        <v>0</v>
      </c>
      <c r="GK32" s="46">
        <f t="shared" si="72"/>
        <v>0</v>
      </c>
      <c r="GL32" s="46">
        <f t="shared" si="73"/>
        <v>0</v>
      </c>
      <c r="GM32" s="46">
        <f t="shared" si="74"/>
        <v>0</v>
      </c>
      <c r="GN32" s="46">
        <f t="shared" si="75"/>
        <v>0</v>
      </c>
      <c r="GO32" s="46">
        <f t="shared" si="76"/>
        <v>0</v>
      </c>
      <c r="GP32" s="46">
        <f t="shared" si="77"/>
        <v>0</v>
      </c>
      <c r="GQ32" s="129">
        <f t="array" ref="GQ32">+MIN(IF(FW32:GP32&lt;&gt;0,FW32:GP32))</f>
        <v>20385686.510000002</v>
      </c>
      <c r="GR32" s="121">
        <v>20999292.16</v>
      </c>
      <c r="GS32" s="132" t="str">
        <f t="shared" si="78"/>
        <v>Cumple</v>
      </c>
      <c r="GT32" s="117"/>
      <c r="GU32" s="45">
        <v>28</v>
      </c>
      <c r="GV32" s="53">
        <f t="shared" si="79"/>
        <v>0</v>
      </c>
      <c r="GW32" s="53">
        <f t="shared" si="80"/>
        <v>0</v>
      </c>
      <c r="GX32" s="53">
        <f t="shared" si="81"/>
        <v>0</v>
      </c>
      <c r="GY32" s="53">
        <f t="shared" si="82"/>
        <v>40</v>
      </c>
      <c r="GZ32" s="53">
        <f t="shared" si="83"/>
        <v>0</v>
      </c>
      <c r="HA32" s="53">
        <f t="shared" si="84"/>
        <v>0</v>
      </c>
      <c r="HB32" s="53">
        <f t="shared" si="85"/>
        <v>0</v>
      </c>
      <c r="HC32" s="53">
        <f t="shared" si="86"/>
        <v>0</v>
      </c>
      <c r="HD32" s="53">
        <f t="shared" si="87"/>
        <v>0</v>
      </c>
      <c r="HE32" s="53">
        <f t="shared" si="88"/>
        <v>0</v>
      </c>
      <c r="HF32" s="53">
        <f t="shared" si="89"/>
        <v>0</v>
      </c>
      <c r="HG32" s="53">
        <f t="shared" si="90"/>
        <v>0</v>
      </c>
      <c r="HH32" s="53">
        <f t="shared" si="91"/>
        <v>0</v>
      </c>
      <c r="HI32" s="53">
        <f t="shared" si="92"/>
        <v>0</v>
      </c>
      <c r="HJ32" s="53">
        <f t="shared" si="93"/>
        <v>0</v>
      </c>
      <c r="HK32" s="53">
        <f t="shared" si="94"/>
        <v>0</v>
      </c>
      <c r="HL32" s="53">
        <f t="shared" si="95"/>
        <v>0</v>
      </c>
      <c r="HM32" s="53">
        <f t="shared" si="96"/>
        <v>0</v>
      </c>
      <c r="HN32" s="53">
        <f t="shared" si="97"/>
        <v>0</v>
      </c>
      <c r="HO32" s="54">
        <f t="shared" si="98"/>
        <v>0</v>
      </c>
      <c r="HQ32" s="45">
        <v>28</v>
      </c>
      <c r="HR32" s="56">
        <f t="shared" si="16"/>
        <v>60</v>
      </c>
      <c r="HS32" s="61" t="str">
        <f>+IF(MAXA(HU32:IN32)=0,"NO ADJUDICADO",HLOOKUP(MAXA(HU32:IN32),HU32:$IN$93,(90-HQ32),FALSE))</f>
        <v>UNION TEMPORAL DATINGE</v>
      </c>
      <c r="HT32" s="119">
        <f t="shared" si="99"/>
        <v>20385686.510000002</v>
      </c>
      <c r="HU32" s="54">
        <f t="shared" si="100"/>
        <v>0</v>
      </c>
      <c r="HV32" s="54">
        <f t="shared" si="101"/>
        <v>0</v>
      </c>
      <c r="HW32" s="54">
        <f t="shared" si="102"/>
        <v>0</v>
      </c>
      <c r="HX32" s="54">
        <f t="shared" si="103"/>
        <v>60</v>
      </c>
      <c r="HY32" s="54">
        <f t="shared" si="104"/>
        <v>0</v>
      </c>
      <c r="HZ32" s="54">
        <f t="shared" si="105"/>
        <v>0</v>
      </c>
      <c r="IA32" s="54">
        <f t="shared" si="106"/>
        <v>0</v>
      </c>
      <c r="IB32" s="54">
        <f t="shared" si="107"/>
        <v>0</v>
      </c>
      <c r="IC32" s="54">
        <f t="shared" si="108"/>
        <v>0</v>
      </c>
      <c r="ID32" s="54">
        <f t="shared" si="109"/>
        <v>0</v>
      </c>
      <c r="IE32" s="54">
        <f t="shared" si="110"/>
        <v>0</v>
      </c>
      <c r="IF32" s="54">
        <f t="shared" si="111"/>
        <v>0</v>
      </c>
      <c r="IG32" s="54">
        <f t="shared" si="112"/>
        <v>0</v>
      </c>
      <c r="IH32" s="54">
        <f t="shared" si="113"/>
        <v>0</v>
      </c>
      <c r="II32" s="54">
        <f t="shared" si="114"/>
        <v>0</v>
      </c>
      <c r="IJ32" s="54">
        <f t="shared" si="115"/>
        <v>0</v>
      </c>
      <c r="IK32" s="54">
        <f t="shared" si="116"/>
        <v>0</v>
      </c>
      <c r="IL32" s="54">
        <f t="shared" si="117"/>
        <v>0</v>
      </c>
      <c r="IM32" s="54">
        <f t="shared" si="118"/>
        <v>0</v>
      </c>
      <c r="IN32" s="54">
        <f t="shared" si="119"/>
        <v>0</v>
      </c>
    </row>
    <row r="33" spans="2:248" x14ac:dyDescent="0.35">
      <c r="B33" s="45">
        <v>29</v>
      </c>
      <c r="C33" s="33"/>
      <c r="D33" s="33"/>
      <c r="E33" s="33"/>
      <c r="F33" s="33"/>
      <c r="G33" s="33"/>
      <c r="H33" s="33"/>
      <c r="I33" s="33"/>
      <c r="J33" s="33"/>
      <c r="K33" s="33"/>
      <c r="L33" s="33"/>
      <c r="M33" s="33"/>
      <c r="N33" s="33"/>
      <c r="O33" s="33"/>
      <c r="P33" s="33"/>
      <c r="Q33" s="33"/>
      <c r="R33" s="33"/>
      <c r="S33" s="33"/>
      <c r="T33" s="33"/>
      <c r="U33" s="33"/>
      <c r="V33" s="33"/>
      <c r="X33" s="45">
        <v>29</v>
      </c>
      <c r="Y33" s="33"/>
      <c r="Z33" s="33"/>
      <c r="AA33" s="33"/>
      <c r="AB33" s="33"/>
      <c r="AC33" s="33"/>
      <c r="AD33" s="33"/>
      <c r="AE33" s="33"/>
      <c r="AF33" s="33"/>
      <c r="AG33" s="33"/>
      <c r="AH33" s="33"/>
      <c r="AI33" s="33"/>
      <c r="AJ33" s="33"/>
      <c r="AK33" s="33"/>
      <c r="AL33" s="33"/>
      <c r="AM33" s="33"/>
      <c r="AN33" s="33"/>
      <c r="AO33" s="33"/>
      <c r="AP33" s="33"/>
      <c r="AQ33" s="33"/>
      <c r="AR33" s="33"/>
      <c r="AS33" s="60"/>
      <c r="AT33" s="45">
        <v>29</v>
      </c>
      <c r="AU33" s="33"/>
      <c r="AV33" s="33"/>
      <c r="AW33" s="33"/>
      <c r="AX33" s="33"/>
      <c r="AY33" s="33"/>
      <c r="AZ33" s="33"/>
      <c r="BA33" s="33"/>
      <c r="BB33" s="33"/>
      <c r="BC33" s="33"/>
      <c r="BD33" s="33"/>
      <c r="BE33" s="33"/>
      <c r="BF33" s="33"/>
      <c r="BG33" s="33"/>
      <c r="BH33" s="33"/>
      <c r="BI33" s="33"/>
      <c r="BJ33" s="33"/>
      <c r="BK33" s="33"/>
      <c r="BL33" s="33"/>
      <c r="BM33" s="33"/>
      <c r="BN33" s="33"/>
      <c r="BP33" s="45">
        <v>29</v>
      </c>
      <c r="BQ33" s="33"/>
      <c r="BR33" s="33"/>
      <c r="BS33" s="33"/>
      <c r="BT33" s="33"/>
      <c r="BU33" s="33"/>
      <c r="BV33" s="33"/>
      <c r="BW33" s="33"/>
      <c r="BX33" s="33"/>
      <c r="BY33" s="33"/>
      <c r="BZ33" s="33"/>
      <c r="CA33" s="33"/>
      <c r="CB33" s="33"/>
      <c r="CC33" s="33"/>
      <c r="CD33" s="33"/>
      <c r="CE33" s="33"/>
      <c r="CF33" s="33"/>
      <c r="CG33" s="33"/>
      <c r="CH33" s="33"/>
      <c r="CI33" s="33"/>
      <c r="CJ33" s="33"/>
      <c r="CL33" s="45">
        <v>29</v>
      </c>
      <c r="CM33" s="33" t="str">
        <f t="shared" si="18"/>
        <v/>
      </c>
      <c r="CN33" s="33" t="str">
        <f t="shared" si="19"/>
        <v/>
      </c>
      <c r="CO33" s="33" t="str">
        <f t="shared" si="20"/>
        <v/>
      </c>
      <c r="CP33" s="33" t="str">
        <f t="shared" si="21"/>
        <v/>
      </c>
      <c r="CQ33" s="33" t="str">
        <f t="shared" si="22"/>
        <v/>
      </c>
      <c r="CR33" s="33" t="str">
        <f t="shared" si="23"/>
        <v/>
      </c>
      <c r="CS33" s="33" t="str">
        <f t="shared" si="24"/>
        <v/>
      </c>
      <c r="CT33" s="33" t="str">
        <f t="shared" si="25"/>
        <v/>
      </c>
      <c r="CU33" s="33" t="str">
        <f t="shared" si="26"/>
        <v/>
      </c>
      <c r="CV33" s="33" t="str">
        <f t="shared" si="27"/>
        <v/>
      </c>
      <c r="CW33" s="33" t="str">
        <f t="shared" si="28"/>
        <v/>
      </c>
      <c r="CX33" s="33" t="str">
        <f t="shared" si="29"/>
        <v/>
      </c>
      <c r="CY33" s="33" t="str">
        <f t="shared" si="30"/>
        <v/>
      </c>
      <c r="CZ33" s="33" t="str">
        <f t="shared" si="31"/>
        <v/>
      </c>
      <c r="DA33" s="33" t="str">
        <f t="shared" si="32"/>
        <v/>
      </c>
      <c r="DB33" s="33" t="str">
        <f t="shared" si="33"/>
        <v/>
      </c>
      <c r="DC33" s="33" t="str">
        <f t="shared" si="34"/>
        <v/>
      </c>
      <c r="DD33" s="33" t="str">
        <f t="shared" si="35"/>
        <v/>
      </c>
      <c r="DE33" s="33" t="str">
        <f t="shared" si="36"/>
        <v/>
      </c>
      <c r="DF33" s="33" t="str">
        <f t="shared" si="37"/>
        <v/>
      </c>
      <c r="DH33" s="45">
        <v>29</v>
      </c>
      <c r="DI33" s="33"/>
      <c r="DJ33" s="33"/>
      <c r="DK33" s="33"/>
      <c r="DL33" s="33"/>
      <c r="DM33" s="33"/>
      <c r="DN33" s="33"/>
      <c r="DO33" s="33"/>
      <c r="DP33" s="33"/>
      <c r="DQ33" s="33"/>
      <c r="DR33" s="33"/>
      <c r="DS33" s="33"/>
      <c r="DT33" s="33"/>
      <c r="DU33" s="33"/>
      <c r="DV33" s="33"/>
      <c r="DW33" s="33"/>
      <c r="DX33" s="33"/>
      <c r="DY33" s="33"/>
      <c r="DZ33" s="33"/>
      <c r="EA33" s="33"/>
      <c r="EB33" s="33"/>
      <c r="ED33" s="45">
        <v>29</v>
      </c>
      <c r="EE33" s="33">
        <f t="shared" si="38"/>
        <v>0</v>
      </c>
      <c r="EF33" s="33">
        <f t="shared" si="39"/>
        <v>0</v>
      </c>
      <c r="EG33" s="33">
        <f t="shared" si="40"/>
        <v>0</v>
      </c>
      <c r="EH33" s="33">
        <f t="shared" si="41"/>
        <v>0</v>
      </c>
      <c r="EI33" s="33">
        <f t="shared" si="42"/>
        <v>0</v>
      </c>
      <c r="EJ33" s="33">
        <f t="shared" si="43"/>
        <v>0</v>
      </c>
      <c r="EK33" s="33">
        <f t="shared" si="44"/>
        <v>0</v>
      </c>
      <c r="EL33" s="33">
        <f t="shared" si="45"/>
        <v>0</v>
      </c>
      <c r="EM33" s="33">
        <f t="shared" si="46"/>
        <v>0</v>
      </c>
      <c r="EN33" s="33">
        <f t="shared" si="47"/>
        <v>0</v>
      </c>
      <c r="EO33" s="33">
        <f t="shared" si="48"/>
        <v>0</v>
      </c>
      <c r="EP33" s="33">
        <f t="shared" si="49"/>
        <v>0</v>
      </c>
      <c r="EQ33" s="33">
        <f t="shared" si="50"/>
        <v>0</v>
      </c>
      <c r="ER33" s="33">
        <f t="shared" si="51"/>
        <v>0</v>
      </c>
      <c r="ES33" s="33">
        <f t="shared" si="52"/>
        <v>0</v>
      </c>
      <c r="ET33" s="33">
        <f t="shared" si="53"/>
        <v>0</v>
      </c>
      <c r="EU33" s="33">
        <f t="shared" si="54"/>
        <v>0</v>
      </c>
      <c r="EV33" s="33">
        <f t="shared" si="55"/>
        <v>0</v>
      </c>
      <c r="EW33" s="33">
        <f t="shared" si="56"/>
        <v>0</v>
      </c>
      <c r="EX33" s="33">
        <f t="shared" si="57"/>
        <v>0</v>
      </c>
      <c r="EZ33" s="45">
        <v>29</v>
      </c>
      <c r="FA33" s="38"/>
      <c r="FB33" s="39"/>
      <c r="FC33" s="37"/>
      <c r="FD33" s="37"/>
      <c r="FE33" s="37"/>
      <c r="FF33" s="37"/>
      <c r="FG33" s="37"/>
      <c r="FH33" s="37"/>
      <c r="FI33" s="37"/>
      <c r="FJ33" s="37"/>
      <c r="FK33" s="43"/>
      <c r="FL33" s="37"/>
      <c r="FM33" s="37"/>
      <c r="FN33" s="37"/>
      <c r="FO33" s="37"/>
      <c r="FP33" s="37"/>
      <c r="FQ33" s="37"/>
      <c r="FR33" s="37"/>
      <c r="FS33" s="37"/>
      <c r="FT33" s="37"/>
      <c r="FV33" s="49">
        <v>29</v>
      </c>
      <c r="FW33" s="46">
        <f t="shared" si="58"/>
        <v>0</v>
      </c>
      <c r="FX33" s="46">
        <f t="shared" si="59"/>
        <v>0</v>
      </c>
      <c r="FY33" s="46">
        <f t="shared" si="60"/>
        <v>0</v>
      </c>
      <c r="FZ33" s="46">
        <f t="shared" si="61"/>
        <v>0</v>
      </c>
      <c r="GA33" s="46">
        <f t="shared" si="62"/>
        <v>0</v>
      </c>
      <c r="GB33" s="46">
        <f t="shared" si="63"/>
        <v>0</v>
      </c>
      <c r="GC33" s="46">
        <f t="shared" si="64"/>
        <v>0</v>
      </c>
      <c r="GD33" s="46">
        <f t="shared" si="65"/>
        <v>0</v>
      </c>
      <c r="GE33" s="46">
        <f t="shared" si="66"/>
        <v>0</v>
      </c>
      <c r="GF33" s="46">
        <f t="shared" si="67"/>
        <v>0</v>
      </c>
      <c r="GG33" s="46">
        <f t="shared" si="68"/>
        <v>0</v>
      </c>
      <c r="GH33" s="46">
        <f t="shared" si="69"/>
        <v>0</v>
      </c>
      <c r="GI33" s="46">
        <f t="shared" si="70"/>
        <v>0</v>
      </c>
      <c r="GJ33" s="46">
        <f t="shared" si="71"/>
        <v>0</v>
      </c>
      <c r="GK33" s="46">
        <f t="shared" si="72"/>
        <v>0</v>
      </c>
      <c r="GL33" s="46">
        <f t="shared" si="73"/>
        <v>0</v>
      </c>
      <c r="GM33" s="46">
        <f t="shared" si="74"/>
        <v>0</v>
      </c>
      <c r="GN33" s="46">
        <f t="shared" si="75"/>
        <v>0</v>
      </c>
      <c r="GO33" s="46">
        <f t="shared" si="76"/>
        <v>0</v>
      </c>
      <c r="GP33" s="46">
        <f t="shared" si="77"/>
        <v>0</v>
      </c>
      <c r="GQ33" s="129">
        <f t="array" ref="GQ33">+MIN(IF(FW33:GP33&lt;&gt;0,FW33:GP33))</f>
        <v>0</v>
      </c>
      <c r="GR33" s="121">
        <v>26061000</v>
      </c>
      <c r="GS33" s="132" t="str">
        <f t="shared" si="78"/>
        <v>Cumple</v>
      </c>
      <c r="GT33" s="117"/>
      <c r="GU33" s="45">
        <v>29</v>
      </c>
      <c r="GV33" s="53">
        <f t="shared" si="79"/>
        <v>0</v>
      </c>
      <c r="GW33" s="53">
        <f t="shared" si="80"/>
        <v>0</v>
      </c>
      <c r="GX33" s="53">
        <f t="shared" si="81"/>
        <v>0</v>
      </c>
      <c r="GY33" s="53">
        <f t="shared" si="82"/>
        <v>0</v>
      </c>
      <c r="GZ33" s="53">
        <f t="shared" si="83"/>
        <v>0</v>
      </c>
      <c r="HA33" s="53">
        <f t="shared" si="84"/>
        <v>0</v>
      </c>
      <c r="HB33" s="53">
        <f t="shared" si="85"/>
        <v>0</v>
      </c>
      <c r="HC33" s="53">
        <f t="shared" si="86"/>
        <v>0</v>
      </c>
      <c r="HD33" s="53">
        <f t="shared" si="87"/>
        <v>0</v>
      </c>
      <c r="HE33" s="53">
        <f t="shared" si="88"/>
        <v>0</v>
      </c>
      <c r="HF33" s="53">
        <f t="shared" si="89"/>
        <v>0</v>
      </c>
      <c r="HG33" s="53">
        <f t="shared" si="90"/>
        <v>0</v>
      </c>
      <c r="HH33" s="53">
        <f t="shared" si="91"/>
        <v>0</v>
      </c>
      <c r="HI33" s="53">
        <f t="shared" si="92"/>
        <v>0</v>
      </c>
      <c r="HJ33" s="53">
        <f t="shared" si="93"/>
        <v>0</v>
      </c>
      <c r="HK33" s="53">
        <f t="shared" si="94"/>
        <v>0</v>
      </c>
      <c r="HL33" s="53">
        <f t="shared" si="95"/>
        <v>0</v>
      </c>
      <c r="HM33" s="53">
        <f t="shared" si="96"/>
        <v>0</v>
      </c>
      <c r="HN33" s="53">
        <f t="shared" si="97"/>
        <v>0</v>
      </c>
      <c r="HO33" s="54">
        <f t="shared" si="98"/>
        <v>0</v>
      </c>
      <c r="HQ33" s="45">
        <v>29</v>
      </c>
      <c r="HR33" s="56">
        <f t="shared" si="16"/>
        <v>0</v>
      </c>
      <c r="HS33" s="61" t="str">
        <f>+IF(MAXA(HU33:IN33)=0,"NO ADJUDICADO",HLOOKUP(MAXA(HU33:IN33),HU33:$IN$93,(90-HQ33),FALSE))</f>
        <v>NO ADJUDICADO</v>
      </c>
      <c r="HT33" s="119">
        <f t="shared" si="99"/>
        <v>0</v>
      </c>
      <c r="HU33" s="54">
        <f t="shared" si="100"/>
        <v>0</v>
      </c>
      <c r="HV33" s="54">
        <f t="shared" si="101"/>
        <v>0</v>
      </c>
      <c r="HW33" s="54">
        <f t="shared" si="102"/>
        <v>0</v>
      </c>
      <c r="HX33" s="54">
        <f t="shared" si="103"/>
        <v>0</v>
      </c>
      <c r="HY33" s="54">
        <f t="shared" si="104"/>
        <v>0</v>
      </c>
      <c r="HZ33" s="54">
        <f t="shared" si="105"/>
        <v>0</v>
      </c>
      <c r="IA33" s="54">
        <f t="shared" si="106"/>
        <v>0</v>
      </c>
      <c r="IB33" s="54">
        <f t="shared" si="107"/>
        <v>0</v>
      </c>
      <c r="IC33" s="54">
        <f t="shared" si="108"/>
        <v>0</v>
      </c>
      <c r="ID33" s="54">
        <f t="shared" si="109"/>
        <v>0</v>
      </c>
      <c r="IE33" s="54">
        <f t="shared" si="110"/>
        <v>0</v>
      </c>
      <c r="IF33" s="54">
        <f t="shared" si="111"/>
        <v>0</v>
      </c>
      <c r="IG33" s="54">
        <f t="shared" si="112"/>
        <v>0</v>
      </c>
      <c r="IH33" s="54">
        <f t="shared" si="113"/>
        <v>0</v>
      </c>
      <c r="II33" s="54">
        <f t="shared" si="114"/>
        <v>0</v>
      </c>
      <c r="IJ33" s="54">
        <f t="shared" si="115"/>
        <v>0</v>
      </c>
      <c r="IK33" s="54">
        <f t="shared" si="116"/>
        <v>0</v>
      </c>
      <c r="IL33" s="54">
        <f t="shared" si="117"/>
        <v>0</v>
      </c>
      <c r="IM33" s="54">
        <f t="shared" si="118"/>
        <v>0</v>
      </c>
      <c r="IN33" s="54">
        <f t="shared" si="119"/>
        <v>0</v>
      </c>
    </row>
    <row r="34" spans="2:248" ht="16.5" customHeight="1" x14ac:dyDescent="0.35">
      <c r="B34" s="45">
        <v>30</v>
      </c>
      <c r="C34" s="33" t="s">
        <v>79</v>
      </c>
      <c r="D34" s="33"/>
      <c r="E34" s="33"/>
      <c r="F34" s="33"/>
      <c r="G34" s="33"/>
      <c r="H34" s="33"/>
      <c r="I34" s="33"/>
      <c r="J34" s="33"/>
      <c r="K34" s="33"/>
      <c r="L34" s="33"/>
      <c r="M34" s="33"/>
      <c r="N34" s="33"/>
      <c r="O34" s="33"/>
      <c r="P34" s="33"/>
      <c r="Q34" s="33"/>
      <c r="R34" s="33"/>
      <c r="S34" s="33"/>
      <c r="T34" s="33"/>
      <c r="U34" s="33"/>
      <c r="V34" s="33"/>
      <c r="X34" s="45">
        <v>30</v>
      </c>
      <c r="Y34" s="33" t="s">
        <v>79</v>
      </c>
      <c r="Z34" s="33"/>
      <c r="AA34" s="33"/>
      <c r="AB34" s="33"/>
      <c r="AC34" s="33"/>
      <c r="AD34" s="33"/>
      <c r="AE34" s="33"/>
      <c r="AF34" s="33"/>
      <c r="AG34" s="33"/>
      <c r="AH34" s="33"/>
      <c r="AI34" s="33"/>
      <c r="AJ34" s="33"/>
      <c r="AK34" s="33"/>
      <c r="AL34" s="33"/>
      <c r="AM34" s="33"/>
      <c r="AN34" s="33"/>
      <c r="AO34" s="33"/>
      <c r="AP34" s="33"/>
      <c r="AQ34" s="33"/>
      <c r="AR34" s="33"/>
      <c r="AS34" s="60"/>
      <c r="AT34" s="45">
        <v>30</v>
      </c>
      <c r="AU34" s="33" t="s">
        <v>79</v>
      </c>
      <c r="AV34" s="33"/>
      <c r="AW34" s="33"/>
      <c r="AX34" s="33"/>
      <c r="AY34" s="33"/>
      <c r="AZ34" s="33"/>
      <c r="BA34" s="33"/>
      <c r="BB34" s="33"/>
      <c r="BC34" s="33"/>
      <c r="BD34" s="33"/>
      <c r="BE34" s="33"/>
      <c r="BF34" s="33"/>
      <c r="BG34" s="33"/>
      <c r="BH34" s="33"/>
      <c r="BI34" s="33"/>
      <c r="BJ34" s="33"/>
      <c r="BK34" s="33"/>
      <c r="BL34" s="33"/>
      <c r="BM34" s="33"/>
      <c r="BN34" s="33"/>
      <c r="BP34" s="45">
        <v>30</v>
      </c>
      <c r="BQ34" s="33" t="s">
        <v>507</v>
      </c>
      <c r="BR34" s="33"/>
      <c r="BS34" s="33"/>
      <c r="BT34" s="33"/>
      <c r="BU34" s="33"/>
      <c r="BV34" s="33"/>
      <c r="BW34" s="33"/>
      <c r="BX34" s="33"/>
      <c r="BY34" s="33"/>
      <c r="BZ34" s="33"/>
      <c r="CA34" s="33"/>
      <c r="CB34" s="33"/>
      <c r="CC34" s="33"/>
      <c r="CD34" s="33"/>
      <c r="CE34" s="33"/>
      <c r="CF34" s="33"/>
      <c r="CG34" s="33"/>
      <c r="CH34" s="33"/>
      <c r="CI34" s="33"/>
      <c r="CJ34" s="33"/>
      <c r="CL34" s="45">
        <v>30</v>
      </c>
      <c r="CM34" s="33" t="str">
        <f t="shared" si="18"/>
        <v>CUMPLE</v>
      </c>
      <c r="CN34" s="33" t="str">
        <f t="shared" si="19"/>
        <v/>
      </c>
      <c r="CO34" s="33" t="str">
        <f t="shared" si="20"/>
        <v/>
      </c>
      <c r="CP34" s="33" t="str">
        <f t="shared" si="21"/>
        <v/>
      </c>
      <c r="CQ34" s="33" t="str">
        <f t="shared" si="22"/>
        <v/>
      </c>
      <c r="CR34" s="33" t="str">
        <f t="shared" si="23"/>
        <v/>
      </c>
      <c r="CS34" s="33" t="str">
        <f t="shared" si="24"/>
        <v/>
      </c>
      <c r="CT34" s="33" t="str">
        <f t="shared" si="25"/>
        <v/>
      </c>
      <c r="CU34" s="33" t="str">
        <f t="shared" si="26"/>
        <v/>
      </c>
      <c r="CV34" s="33" t="str">
        <f t="shared" si="27"/>
        <v/>
      </c>
      <c r="CW34" s="33" t="str">
        <f t="shared" si="28"/>
        <v/>
      </c>
      <c r="CX34" s="33" t="str">
        <f t="shared" si="29"/>
        <v/>
      </c>
      <c r="CY34" s="33" t="str">
        <f t="shared" si="30"/>
        <v/>
      </c>
      <c r="CZ34" s="33" t="str">
        <f t="shared" si="31"/>
        <v/>
      </c>
      <c r="DA34" s="33" t="str">
        <f t="shared" si="32"/>
        <v/>
      </c>
      <c r="DB34" s="33" t="str">
        <f t="shared" si="33"/>
        <v/>
      </c>
      <c r="DC34" s="33" t="str">
        <f t="shared" si="34"/>
        <v/>
      </c>
      <c r="DD34" s="33" t="str">
        <f t="shared" si="35"/>
        <v/>
      </c>
      <c r="DE34" s="33" t="str">
        <f t="shared" si="36"/>
        <v/>
      </c>
      <c r="DF34" s="33" t="str">
        <f t="shared" si="37"/>
        <v/>
      </c>
      <c r="DH34" s="45">
        <v>30</v>
      </c>
      <c r="DI34" s="33" t="s">
        <v>95</v>
      </c>
      <c r="DJ34" s="33"/>
      <c r="DK34" s="33"/>
      <c r="DL34" s="33"/>
      <c r="DM34" s="33"/>
      <c r="DN34" s="33"/>
      <c r="DO34" s="33"/>
      <c r="DP34" s="33"/>
      <c r="DQ34" s="33"/>
      <c r="DR34" s="33"/>
      <c r="DS34" s="33"/>
      <c r="DT34" s="33"/>
      <c r="DU34" s="33"/>
      <c r="DV34" s="33"/>
      <c r="DW34" s="33"/>
      <c r="DX34" s="33"/>
      <c r="DY34" s="33"/>
      <c r="DZ34" s="33"/>
      <c r="EA34" s="33"/>
      <c r="EB34" s="33"/>
      <c r="ED34" s="45">
        <v>30</v>
      </c>
      <c r="EE34" s="33">
        <f t="shared" si="38"/>
        <v>20</v>
      </c>
      <c r="EF34" s="33">
        <f t="shared" si="39"/>
        <v>0</v>
      </c>
      <c r="EG34" s="33">
        <f t="shared" si="40"/>
        <v>0</v>
      </c>
      <c r="EH34" s="33">
        <f t="shared" si="41"/>
        <v>0</v>
      </c>
      <c r="EI34" s="33">
        <f t="shared" si="42"/>
        <v>0</v>
      </c>
      <c r="EJ34" s="33">
        <f t="shared" si="43"/>
        <v>0</v>
      </c>
      <c r="EK34" s="33">
        <f t="shared" si="44"/>
        <v>0</v>
      </c>
      <c r="EL34" s="33">
        <f t="shared" si="45"/>
        <v>0</v>
      </c>
      <c r="EM34" s="33">
        <f t="shared" si="46"/>
        <v>0</v>
      </c>
      <c r="EN34" s="33">
        <f t="shared" si="47"/>
        <v>0</v>
      </c>
      <c r="EO34" s="33">
        <f t="shared" si="48"/>
        <v>0</v>
      </c>
      <c r="EP34" s="33">
        <f t="shared" si="49"/>
        <v>0</v>
      </c>
      <c r="EQ34" s="33">
        <f t="shared" si="50"/>
        <v>0</v>
      </c>
      <c r="ER34" s="33">
        <f t="shared" si="51"/>
        <v>0</v>
      </c>
      <c r="ES34" s="33">
        <f t="shared" si="52"/>
        <v>0</v>
      </c>
      <c r="ET34" s="33">
        <f t="shared" si="53"/>
        <v>0</v>
      </c>
      <c r="EU34" s="33">
        <f t="shared" si="54"/>
        <v>0</v>
      </c>
      <c r="EV34" s="33">
        <f t="shared" si="55"/>
        <v>0</v>
      </c>
      <c r="EW34" s="33">
        <f t="shared" si="56"/>
        <v>0</v>
      </c>
      <c r="EX34" s="33">
        <f t="shared" si="57"/>
        <v>0</v>
      </c>
      <c r="EZ34" s="45">
        <v>30</v>
      </c>
      <c r="FA34" s="38">
        <v>108464930</v>
      </c>
      <c r="FB34" s="39"/>
      <c r="FC34" s="37"/>
      <c r="FD34" s="37"/>
      <c r="FE34" s="37"/>
      <c r="FF34" s="37"/>
      <c r="FG34" s="37"/>
      <c r="FH34" s="37"/>
      <c r="FI34" s="37"/>
      <c r="FJ34" s="37"/>
      <c r="FK34" s="43"/>
      <c r="FL34" s="37"/>
      <c r="FM34" s="37"/>
      <c r="FN34" s="37"/>
      <c r="FO34" s="37"/>
      <c r="FP34" s="37"/>
      <c r="FQ34" s="37"/>
      <c r="FR34" s="37"/>
      <c r="FS34" s="37"/>
      <c r="FT34" s="37"/>
      <c r="FV34" s="49">
        <v>30</v>
      </c>
      <c r="FW34" s="46">
        <f t="shared" si="58"/>
        <v>108464930</v>
      </c>
      <c r="FX34" s="46">
        <f t="shared" si="59"/>
        <v>0</v>
      </c>
      <c r="FY34" s="46">
        <f t="shared" si="60"/>
        <v>0</v>
      </c>
      <c r="FZ34" s="46">
        <f t="shared" si="61"/>
        <v>0</v>
      </c>
      <c r="GA34" s="46">
        <f t="shared" si="62"/>
        <v>0</v>
      </c>
      <c r="GB34" s="46">
        <f t="shared" si="63"/>
        <v>0</v>
      </c>
      <c r="GC34" s="46">
        <f t="shared" si="64"/>
        <v>0</v>
      </c>
      <c r="GD34" s="46">
        <f t="shared" si="65"/>
        <v>0</v>
      </c>
      <c r="GE34" s="46">
        <f t="shared" si="66"/>
        <v>0</v>
      </c>
      <c r="GF34" s="46">
        <f t="shared" si="67"/>
        <v>0</v>
      </c>
      <c r="GG34" s="46">
        <f t="shared" si="68"/>
        <v>0</v>
      </c>
      <c r="GH34" s="46">
        <f t="shared" si="69"/>
        <v>0</v>
      </c>
      <c r="GI34" s="46">
        <f t="shared" si="70"/>
        <v>0</v>
      </c>
      <c r="GJ34" s="46">
        <f t="shared" si="71"/>
        <v>0</v>
      </c>
      <c r="GK34" s="46">
        <f t="shared" si="72"/>
        <v>0</v>
      </c>
      <c r="GL34" s="46">
        <f t="shared" si="73"/>
        <v>0</v>
      </c>
      <c r="GM34" s="46">
        <f t="shared" si="74"/>
        <v>0</v>
      </c>
      <c r="GN34" s="46">
        <f t="shared" si="75"/>
        <v>0</v>
      </c>
      <c r="GO34" s="46">
        <f t="shared" si="76"/>
        <v>0</v>
      </c>
      <c r="GP34" s="46">
        <f t="shared" si="77"/>
        <v>0</v>
      </c>
      <c r="GQ34" s="129">
        <f t="array" ref="GQ34">+MIN(IF(FW34:GP34&lt;&gt;0,FW34:GP34))</f>
        <v>108464930</v>
      </c>
      <c r="GR34" s="121">
        <v>108464930</v>
      </c>
      <c r="GS34" s="132" t="str">
        <f t="shared" si="78"/>
        <v>Cumple</v>
      </c>
      <c r="GT34" s="117"/>
      <c r="GU34" s="45">
        <v>30</v>
      </c>
      <c r="GV34" s="53">
        <f t="shared" si="79"/>
        <v>40</v>
      </c>
      <c r="GW34" s="53">
        <f t="shared" si="80"/>
        <v>0</v>
      </c>
      <c r="GX34" s="53">
        <f t="shared" si="81"/>
        <v>0</v>
      </c>
      <c r="GY34" s="53">
        <f t="shared" si="82"/>
        <v>0</v>
      </c>
      <c r="GZ34" s="53">
        <f t="shared" si="83"/>
        <v>0</v>
      </c>
      <c r="HA34" s="53">
        <f t="shared" si="84"/>
        <v>0</v>
      </c>
      <c r="HB34" s="53">
        <f t="shared" si="85"/>
        <v>0</v>
      </c>
      <c r="HC34" s="53">
        <f t="shared" si="86"/>
        <v>0</v>
      </c>
      <c r="HD34" s="53">
        <f t="shared" si="87"/>
        <v>0</v>
      </c>
      <c r="HE34" s="53">
        <f t="shared" si="88"/>
        <v>0</v>
      </c>
      <c r="HF34" s="53">
        <f t="shared" si="89"/>
        <v>0</v>
      </c>
      <c r="HG34" s="53">
        <f t="shared" si="90"/>
        <v>0</v>
      </c>
      <c r="HH34" s="53">
        <f t="shared" si="91"/>
        <v>0</v>
      </c>
      <c r="HI34" s="53">
        <f t="shared" si="92"/>
        <v>0</v>
      </c>
      <c r="HJ34" s="53">
        <f t="shared" si="93"/>
        <v>0</v>
      </c>
      <c r="HK34" s="53">
        <f t="shared" si="94"/>
        <v>0</v>
      </c>
      <c r="HL34" s="53">
        <f t="shared" si="95"/>
        <v>0</v>
      </c>
      <c r="HM34" s="53">
        <f t="shared" si="96"/>
        <v>0</v>
      </c>
      <c r="HN34" s="53">
        <f t="shared" si="97"/>
        <v>0</v>
      </c>
      <c r="HO34" s="54">
        <f t="shared" si="98"/>
        <v>0</v>
      </c>
      <c r="HQ34" s="45">
        <v>30</v>
      </c>
      <c r="HR34" s="56">
        <f t="shared" si="16"/>
        <v>60</v>
      </c>
      <c r="HS34" s="61" t="str">
        <f>+IF(MAXA(HU34:IN34)=0,"NO ADJUDICADO",HLOOKUP(MAXA(HU34:IN34),HU34:$IN$93,(90-HQ34),FALSE))</f>
        <v>METRICOM</v>
      </c>
      <c r="HT34" s="119">
        <f t="shared" si="99"/>
        <v>108464930</v>
      </c>
      <c r="HU34" s="54">
        <f t="shared" si="100"/>
        <v>60</v>
      </c>
      <c r="HV34" s="54">
        <f t="shared" si="101"/>
        <v>0</v>
      </c>
      <c r="HW34" s="54">
        <f t="shared" si="102"/>
        <v>0</v>
      </c>
      <c r="HX34" s="54">
        <f t="shared" si="103"/>
        <v>0</v>
      </c>
      <c r="HY34" s="54">
        <f t="shared" si="104"/>
        <v>0</v>
      </c>
      <c r="HZ34" s="54">
        <f t="shared" si="105"/>
        <v>0</v>
      </c>
      <c r="IA34" s="54">
        <f t="shared" si="106"/>
        <v>0</v>
      </c>
      <c r="IB34" s="54">
        <f t="shared" si="107"/>
        <v>0</v>
      </c>
      <c r="IC34" s="54">
        <f t="shared" si="108"/>
        <v>0</v>
      </c>
      <c r="ID34" s="54">
        <f t="shared" si="109"/>
        <v>0</v>
      </c>
      <c r="IE34" s="54">
        <f t="shared" si="110"/>
        <v>0</v>
      </c>
      <c r="IF34" s="54">
        <f t="shared" si="111"/>
        <v>0</v>
      </c>
      <c r="IG34" s="54">
        <f t="shared" si="112"/>
        <v>0</v>
      </c>
      <c r="IH34" s="54">
        <f t="shared" si="113"/>
        <v>0</v>
      </c>
      <c r="II34" s="54">
        <f t="shared" si="114"/>
        <v>0</v>
      </c>
      <c r="IJ34" s="54">
        <f t="shared" si="115"/>
        <v>0</v>
      </c>
      <c r="IK34" s="54">
        <f t="shared" si="116"/>
        <v>0</v>
      </c>
      <c r="IL34" s="54">
        <f t="shared" si="117"/>
        <v>0</v>
      </c>
      <c r="IM34" s="54">
        <f t="shared" si="118"/>
        <v>0</v>
      </c>
      <c r="IN34" s="54">
        <f t="shared" si="119"/>
        <v>0</v>
      </c>
    </row>
    <row r="35" spans="2:248" ht="16.5" customHeight="1" x14ac:dyDescent="0.35">
      <c r="B35" s="45">
        <v>31</v>
      </c>
      <c r="C35" s="33"/>
      <c r="D35" s="33"/>
      <c r="E35" s="33" t="s">
        <v>79</v>
      </c>
      <c r="F35" s="33"/>
      <c r="G35" s="33"/>
      <c r="H35" s="33"/>
      <c r="I35" s="33"/>
      <c r="J35" s="33"/>
      <c r="K35" s="33"/>
      <c r="L35" s="33"/>
      <c r="M35" s="33"/>
      <c r="N35" s="33"/>
      <c r="O35" s="33"/>
      <c r="P35" s="33"/>
      <c r="Q35" s="33"/>
      <c r="R35" s="33"/>
      <c r="S35" s="33"/>
      <c r="T35" s="33"/>
      <c r="U35" s="33"/>
      <c r="V35" s="33"/>
      <c r="X35" s="45">
        <v>31</v>
      </c>
      <c r="Y35" s="33"/>
      <c r="Z35" s="33"/>
      <c r="AA35" s="33" t="s">
        <v>79</v>
      </c>
      <c r="AB35" s="33"/>
      <c r="AC35" s="33"/>
      <c r="AD35" s="33"/>
      <c r="AE35" s="33"/>
      <c r="AF35" s="33"/>
      <c r="AG35" s="33"/>
      <c r="AH35" s="33"/>
      <c r="AI35" s="33"/>
      <c r="AJ35" s="33"/>
      <c r="AK35" s="33"/>
      <c r="AL35" s="33"/>
      <c r="AM35" s="33"/>
      <c r="AN35" s="33"/>
      <c r="AO35" s="33"/>
      <c r="AP35" s="33"/>
      <c r="AQ35" s="33"/>
      <c r="AR35" s="33"/>
      <c r="AS35" s="60"/>
      <c r="AT35" s="45">
        <v>31</v>
      </c>
      <c r="AU35" s="33"/>
      <c r="AV35" s="33"/>
      <c r="AW35" s="33" t="s">
        <v>79</v>
      </c>
      <c r="AX35" s="33"/>
      <c r="AY35" s="33"/>
      <c r="AZ35" s="33"/>
      <c r="BA35" s="33"/>
      <c r="BB35" s="33"/>
      <c r="BC35" s="33"/>
      <c r="BD35" s="33"/>
      <c r="BE35" s="33"/>
      <c r="BF35" s="33"/>
      <c r="BG35" s="33"/>
      <c r="BH35" s="33"/>
      <c r="BI35" s="33"/>
      <c r="BJ35" s="33"/>
      <c r="BK35" s="33"/>
      <c r="BL35" s="33"/>
      <c r="BM35" s="33"/>
      <c r="BN35" s="33"/>
      <c r="BP35" s="45">
        <v>31</v>
      </c>
      <c r="BQ35" s="33"/>
      <c r="BR35" s="33"/>
      <c r="BS35" s="33" t="s">
        <v>507</v>
      </c>
      <c r="BT35" s="33"/>
      <c r="BU35" s="33"/>
      <c r="BV35" s="33"/>
      <c r="BW35" s="33"/>
      <c r="BX35" s="33"/>
      <c r="BY35" s="33"/>
      <c r="BZ35" s="33"/>
      <c r="CA35" s="33"/>
      <c r="CB35" s="33"/>
      <c r="CC35" s="33"/>
      <c r="CD35" s="33"/>
      <c r="CE35" s="33"/>
      <c r="CF35" s="33"/>
      <c r="CG35" s="33"/>
      <c r="CH35" s="33"/>
      <c r="CI35" s="33"/>
      <c r="CJ35" s="33"/>
      <c r="CL35" s="45">
        <v>31</v>
      </c>
      <c r="CM35" s="33" t="str">
        <f t="shared" si="18"/>
        <v/>
      </c>
      <c r="CN35" s="33" t="str">
        <f t="shared" si="19"/>
        <v/>
      </c>
      <c r="CO35" s="33" t="str">
        <f t="shared" si="20"/>
        <v>CUMPLE</v>
      </c>
      <c r="CP35" s="33" t="str">
        <f t="shared" si="21"/>
        <v/>
      </c>
      <c r="CQ35" s="33" t="str">
        <f t="shared" si="22"/>
        <v/>
      </c>
      <c r="CR35" s="33" t="str">
        <f t="shared" si="23"/>
        <v/>
      </c>
      <c r="CS35" s="33" t="str">
        <f t="shared" si="24"/>
        <v/>
      </c>
      <c r="CT35" s="33" t="str">
        <f t="shared" si="25"/>
        <v/>
      </c>
      <c r="CU35" s="33" t="str">
        <f t="shared" si="26"/>
        <v/>
      </c>
      <c r="CV35" s="33" t="str">
        <f t="shared" si="27"/>
        <v/>
      </c>
      <c r="CW35" s="33" t="str">
        <f t="shared" si="28"/>
        <v/>
      </c>
      <c r="CX35" s="33" t="str">
        <f t="shared" si="29"/>
        <v/>
      </c>
      <c r="CY35" s="33" t="str">
        <f t="shared" si="30"/>
        <v/>
      </c>
      <c r="CZ35" s="33" t="str">
        <f t="shared" si="31"/>
        <v/>
      </c>
      <c r="DA35" s="33" t="str">
        <f t="shared" si="32"/>
        <v/>
      </c>
      <c r="DB35" s="33" t="str">
        <f t="shared" si="33"/>
        <v/>
      </c>
      <c r="DC35" s="33" t="str">
        <f t="shared" si="34"/>
        <v/>
      </c>
      <c r="DD35" s="33" t="str">
        <f t="shared" si="35"/>
        <v/>
      </c>
      <c r="DE35" s="33" t="str">
        <f t="shared" si="36"/>
        <v/>
      </c>
      <c r="DF35" s="33" t="str">
        <f t="shared" si="37"/>
        <v/>
      </c>
      <c r="DH35" s="45">
        <v>31</v>
      </c>
      <c r="DI35" s="33"/>
      <c r="DJ35" s="33"/>
      <c r="DK35" s="33" t="s">
        <v>95</v>
      </c>
      <c r="DL35" s="33"/>
      <c r="DM35" s="33"/>
      <c r="DN35" s="33"/>
      <c r="DO35" s="33"/>
      <c r="DP35" s="33"/>
      <c r="DQ35" s="33"/>
      <c r="DR35" s="33"/>
      <c r="DS35" s="33"/>
      <c r="DT35" s="33"/>
      <c r="DU35" s="33"/>
      <c r="DV35" s="33"/>
      <c r="DW35" s="33"/>
      <c r="DX35" s="33"/>
      <c r="DY35" s="33"/>
      <c r="DZ35" s="33"/>
      <c r="EA35" s="33"/>
      <c r="EB35" s="33"/>
      <c r="ED35" s="45">
        <v>31</v>
      </c>
      <c r="EE35" s="33">
        <f t="shared" si="38"/>
        <v>0</v>
      </c>
      <c r="EF35" s="33">
        <f t="shared" si="39"/>
        <v>0</v>
      </c>
      <c r="EG35" s="33">
        <f t="shared" si="40"/>
        <v>20</v>
      </c>
      <c r="EH35" s="33">
        <f t="shared" si="41"/>
        <v>0</v>
      </c>
      <c r="EI35" s="33">
        <f t="shared" si="42"/>
        <v>0</v>
      </c>
      <c r="EJ35" s="33">
        <f t="shared" si="43"/>
        <v>0</v>
      </c>
      <c r="EK35" s="33">
        <f t="shared" si="44"/>
        <v>0</v>
      </c>
      <c r="EL35" s="33">
        <f t="shared" si="45"/>
        <v>0</v>
      </c>
      <c r="EM35" s="33">
        <f t="shared" si="46"/>
        <v>0</v>
      </c>
      <c r="EN35" s="33">
        <f t="shared" si="47"/>
        <v>0</v>
      </c>
      <c r="EO35" s="33">
        <f t="shared" si="48"/>
        <v>0</v>
      </c>
      <c r="EP35" s="33">
        <f t="shared" si="49"/>
        <v>0</v>
      </c>
      <c r="EQ35" s="33">
        <f t="shared" si="50"/>
        <v>0</v>
      </c>
      <c r="ER35" s="33">
        <f t="shared" si="51"/>
        <v>0</v>
      </c>
      <c r="ES35" s="33">
        <f t="shared" si="52"/>
        <v>0</v>
      </c>
      <c r="ET35" s="33">
        <f t="shared" si="53"/>
        <v>0</v>
      </c>
      <c r="EU35" s="33">
        <f t="shared" si="54"/>
        <v>0</v>
      </c>
      <c r="EV35" s="33">
        <f t="shared" si="55"/>
        <v>0</v>
      </c>
      <c r="EW35" s="33">
        <f t="shared" si="56"/>
        <v>0</v>
      </c>
      <c r="EX35" s="33">
        <f t="shared" si="57"/>
        <v>0</v>
      </c>
      <c r="EZ35" s="45">
        <v>31</v>
      </c>
      <c r="FA35" s="38"/>
      <c r="FB35" s="39"/>
      <c r="FC35" s="37">
        <v>74450567.849568427</v>
      </c>
      <c r="FD35" s="37"/>
      <c r="FE35" s="37"/>
      <c r="FF35" s="37"/>
      <c r="FG35" s="37"/>
      <c r="FH35" s="37"/>
      <c r="FI35" s="37"/>
      <c r="FJ35" s="37"/>
      <c r="FK35" s="43"/>
      <c r="FL35" s="37"/>
      <c r="FM35" s="37"/>
      <c r="FN35" s="37"/>
      <c r="FO35" s="37"/>
      <c r="FP35" s="37"/>
      <c r="FQ35" s="37"/>
      <c r="FR35" s="37"/>
      <c r="FS35" s="37"/>
      <c r="FT35" s="37"/>
      <c r="FV35" s="49">
        <v>31</v>
      </c>
      <c r="FW35" s="46">
        <f t="shared" si="58"/>
        <v>0</v>
      </c>
      <c r="FX35" s="46">
        <f t="shared" si="59"/>
        <v>0</v>
      </c>
      <c r="FY35" s="46">
        <f t="shared" si="60"/>
        <v>74450567.849568427</v>
      </c>
      <c r="FZ35" s="46">
        <f t="shared" si="61"/>
        <v>0</v>
      </c>
      <c r="GA35" s="46">
        <f t="shared" si="62"/>
        <v>0</v>
      </c>
      <c r="GB35" s="46">
        <f t="shared" si="63"/>
        <v>0</v>
      </c>
      <c r="GC35" s="46">
        <f t="shared" si="64"/>
        <v>0</v>
      </c>
      <c r="GD35" s="46">
        <f t="shared" si="65"/>
        <v>0</v>
      </c>
      <c r="GE35" s="46">
        <f t="shared" si="66"/>
        <v>0</v>
      </c>
      <c r="GF35" s="46">
        <f t="shared" si="67"/>
        <v>0</v>
      </c>
      <c r="GG35" s="46">
        <f t="shared" si="68"/>
        <v>0</v>
      </c>
      <c r="GH35" s="46">
        <f t="shared" si="69"/>
        <v>0</v>
      </c>
      <c r="GI35" s="46">
        <f t="shared" si="70"/>
        <v>0</v>
      </c>
      <c r="GJ35" s="46">
        <f t="shared" si="71"/>
        <v>0</v>
      </c>
      <c r="GK35" s="46">
        <f t="shared" si="72"/>
        <v>0</v>
      </c>
      <c r="GL35" s="46">
        <f t="shared" si="73"/>
        <v>0</v>
      </c>
      <c r="GM35" s="46">
        <f t="shared" si="74"/>
        <v>0</v>
      </c>
      <c r="GN35" s="46">
        <f t="shared" si="75"/>
        <v>0</v>
      </c>
      <c r="GO35" s="46">
        <f t="shared" si="76"/>
        <v>0</v>
      </c>
      <c r="GP35" s="46">
        <f t="shared" si="77"/>
        <v>0</v>
      </c>
      <c r="GQ35" s="129">
        <f t="array" ref="GQ35">+MIN(IF(FW35:GP35&lt;&gt;0,FW35:GP35))</f>
        <v>74450567.849568427</v>
      </c>
      <c r="GR35" s="121">
        <v>74450795.859999999</v>
      </c>
      <c r="GS35" s="132" t="str">
        <f t="shared" si="78"/>
        <v>Cumple</v>
      </c>
      <c r="GT35" s="117"/>
      <c r="GU35" s="45">
        <v>31</v>
      </c>
      <c r="GV35" s="53">
        <f t="shared" si="79"/>
        <v>0</v>
      </c>
      <c r="GW35" s="53">
        <f t="shared" si="80"/>
        <v>0</v>
      </c>
      <c r="GX35" s="53">
        <f t="shared" si="81"/>
        <v>40</v>
      </c>
      <c r="GY35" s="53">
        <f t="shared" si="82"/>
        <v>0</v>
      </c>
      <c r="GZ35" s="53">
        <f t="shared" si="83"/>
        <v>0</v>
      </c>
      <c r="HA35" s="53">
        <f t="shared" si="84"/>
        <v>0</v>
      </c>
      <c r="HB35" s="53">
        <f t="shared" si="85"/>
        <v>0</v>
      </c>
      <c r="HC35" s="53">
        <f t="shared" si="86"/>
        <v>0</v>
      </c>
      <c r="HD35" s="53">
        <f t="shared" si="87"/>
        <v>0</v>
      </c>
      <c r="HE35" s="53">
        <f t="shared" si="88"/>
        <v>0</v>
      </c>
      <c r="HF35" s="53">
        <f t="shared" si="89"/>
        <v>0</v>
      </c>
      <c r="HG35" s="53">
        <f t="shared" si="90"/>
        <v>0</v>
      </c>
      <c r="HH35" s="53">
        <f t="shared" si="91"/>
        <v>0</v>
      </c>
      <c r="HI35" s="53">
        <f t="shared" si="92"/>
        <v>0</v>
      </c>
      <c r="HJ35" s="53">
        <f t="shared" si="93"/>
        <v>0</v>
      </c>
      <c r="HK35" s="53">
        <f t="shared" si="94"/>
        <v>0</v>
      </c>
      <c r="HL35" s="53">
        <f t="shared" si="95"/>
        <v>0</v>
      </c>
      <c r="HM35" s="53">
        <f t="shared" si="96"/>
        <v>0</v>
      </c>
      <c r="HN35" s="53">
        <f t="shared" si="97"/>
        <v>0</v>
      </c>
      <c r="HO35" s="54">
        <f t="shared" si="98"/>
        <v>0</v>
      </c>
      <c r="HQ35" s="45">
        <v>31</v>
      </c>
      <c r="HR35" s="56">
        <f t="shared" si="16"/>
        <v>60</v>
      </c>
      <c r="HS35" s="61" t="str">
        <f>+IF(MAXA(HU35:IN35)=0,"NO ADJUDICADO",HLOOKUP(MAXA(HU35:IN35),HU35:$IN$93,(90-HQ35),FALSE))</f>
        <v>ICL DIDACTICA LTDA</v>
      </c>
      <c r="HT35" s="119">
        <f t="shared" si="99"/>
        <v>74450567.849568427</v>
      </c>
      <c r="HU35" s="54">
        <f t="shared" si="100"/>
        <v>0</v>
      </c>
      <c r="HV35" s="54">
        <f t="shared" si="101"/>
        <v>0</v>
      </c>
      <c r="HW35" s="54">
        <f t="shared" si="102"/>
        <v>60</v>
      </c>
      <c r="HX35" s="54">
        <f t="shared" si="103"/>
        <v>0</v>
      </c>
      <c r="HY35" s="54">
        <f t="shared" si="104"/>
        <v>0</v>
      </c>
      <c r="HZ35" s="54">
        <f t="shared" si="105"/>
        <v>0</v>
      </c>
      <c r="IA35" s="54">
        <f t="shared" si="106"/>
        <v>0</v>
      </c>
      <c r="IB35" s="54">
        <f t="shared" si="107"/>
        <v>0</v>
      </c>
      <c r="IC35" s="54">
        <f t="shared" si="108"/>
        <v>0</v>
      </c>
      <c r="ID35" s="54">
        <f t="shared" si="109"/>
        <v>0</v>
      </c>
      <c r="IE35" s="54">
        <f t="shared" si="110"/>
        <v>0</v>
      </c>
      <c r="IF35" s="54">
        <f t="shared" si="111"/>
        <v>0</v>
      </c>
      <c r="IG35" s="54">
        <f t="shared" si="112"/>
        <v>0</v>
      </c>
      <c r="IH35" s="54">
        <f t="shared" si="113"/>
        <v>0</v>
      </c>
      <c r="II35" s="54">
        <f t="shared" si="114"/>
        <v>0</v>
      </c>
      <c r="IJ35" s="54">
        <f t="shared" si="115"/>
        <v>0</v>
      </c>
      <c r="IK35" s="54">
        <f t="shared" si="116"/>
        <v>0</v>
      </c>
      <c r="IL35" s="54">
        <f t="shared" si="117"/>
        <v>0</v>
      </c>
      <c r="IM35" s="54">
        <f t="shared" si="118"/>
        <v>0</v>
      </c>
      <c r="IN35" s="54">
        <f t="shared" si="119"/>
        <v>0</v>
      </c>
    </row>
    <row r="36" spans="2:248" x14ac:dyDescent="0.35">
      <c r="B36" s="45">
        <v>32</v>
      </c>
      <c r="C36" s="33"/>
      <c r="D36" s="33"/>
      <c r="E36" s="33" t="s">
        <v>79</v>
      </c>
      <c r="F36" s="33"/>
      <c r="G36" s="33"/>
      <c r="H36" s="33"/>
      <c r="I36" s="33"/>
      <c r="J36" s="33"/>
      <c r="K36" s="33"/>
      <c r="L36" s="33"/>
      <c r="M36" s="33"/>
      <c r="N36" s="33"/>
      <c r="O36" s="33"/>
      <c r="P36" s="33"/>
      <c r="Q36" s="33"/>
      <c r="R36" s="33"/>
      <c r="S36" s="33"/>
      <c r="T36" s="33"/>
      <c r="U36" s="33"/>
      <c r="V36" s="33"/>
      <c r="X36" s="45">
        <v>32</v>
      </c>
      <c r="Y36" s="33"/>
      <c r="Z36" s="33"/>
      <c r="AA36" s="33" t="s">
        <v>79</v>
      </c>
      <c r="AB36" s="33"/>
      <c r="AC36" s="33"/>
      <c r="AD36" s="33"/>
      <c r="AE36" s="33"/>
      <c r="AF36" s="33"/>
      <c r="AG36" s="33"/>
      <c r="AH36" s="33"/>
      <c r="AI36" s="33"/>
      <c r="AJ36" s="33"/>
      <c r="AK36" s="33"/>
      <c r="AL36" s="33"/>
      <c r="AM36" s="33"/>
      <c r="AN36" s="33"/>
      <c r="AO36" s="33"/>
      <c r="AP36" s="33"/>
      <c r="AQ36" s="33"/>
      <c r="AR36" s="33"/>
      <c r="AS36" s="60"/>
      <c r="AT36" s="45">
        <v>32</v>
      </c>
      <c r="AU36" s="33"/>
      <c r="AV36" s="33"/>
      <c r="AW36" s="33" t="s">
        <v>79</v>
      </c>
      <c r="AX36" s="33"/>
      <c r="AY36" s="33"/>
      <c r="AZ36" s="33"/>
      <c r="BA36" s="33"/>
      <c r="BB36" s="33"/>
      <c r="BC36" s="33"/>
      <c r="BD36" s="33"/>
      <c r="BE36" s="33"/>
      <c r="BF36" s="33"/>
      <c r="BG36" s="33"/>
      <c r="BH36" s="33"/>
      <c r="BI36" s="33"/>
      <c r="BJ36" s="33"/>
      <c r="BK36" s="33"/>
      <c r="BL36" s="33"/>
      <c r="BM36" s="33"/>
      <c r="BN36" s="33"/>
      <c r="BP36" s="45">
        <v>32</v>
      </c>
      <c r="BQ36" s="33"/>
      <c r="BR36" s="33"/>
      <c r="BS36" s="33" t="s">
        <v>507</v>
      </c>
      <c r="BT36" s="33"/>
      <c r="BU36" s="33"/>
      <c r="BV36" s="33"/>
      <c r="BW36" s="33"/>
      <c r="BX36" s="33"/>
      <c r="BY36" s="33"/>
      <c r="BZ36" s="33"/>
      <c r="CA36" s="33"/>
      <c r="CB36" s="33"/>
      <c r="CC36" s="33"/>
      <c r="CD36" s="33"/>
      <c r="CE36" s="33"/>
      <c r="CF36" s="33"/>
      <c r="CG36" s="33"/>
      <c r="CH36" s="33"/>
      <c r="CI36" s="33"/>
      <c r="CJ36" s="33"/>
      <c r="CL36" s="45">
        <v>32</v>
      </c>
      <c r="CM36" s="33" t="str">
        <f t="shared" si="18"/>
        <v/>
      </c>
      <c r="CN36" s="33" t="str">
        <f t="shared" si="19"/>
        <v/>
      </c>
      <c r="CO36" s="33" t="str">
        <f t="shared" si="20"/>
        <v>CUMPLE</v>
      </c>
      <c r="CP36" s="33" t="str">
        <f t="shared" si="21"/>
        <v/>
      </c>
      <c r="CQ36" s="33" t="str">
        <f t="shared" si="22"/>
        <v/>
      </c>
      <c r="CR36" s="33" t="str">
        <f t="shared" si="23"/>
        <v/>
      </c>
      <c r="CS36" s="33" t="str">
        <f t="shared" si="24"/>
        <v/>
      </c>
      <c r="CT36" s="33" t="str">
        <f t="shared" si="25"/>
        <v/>
      </c>
      <c r="CU36" s="33" t="str">
        <f t="shared" si="26"/>
        <v/>
      </c>
      <c r="CV36" s="33" t="str">
        <f t="shared" si="27"/>
        <v/>
      </c>
      <c r="CW36" s="33" t="str">
        <f t="shared" si="28"/>
        <v/>
      </c>
      <c r="CX36" s="33" t="str">
        <f t="shared" si="29"/>
        <v/>
      </c>
      <c r="CY36" s="33" t="str">
        <f t="shared" si="30"/>
        <v/>
      </c>
      <c r="CZ36" s="33" t="str">
        <f t="shared" si="31"/>
        <v/>
      </c>
      <c r="DA36" s="33" t="str">
        <f t="shared" si="32"/>
        <v/>
      </c>
      <c r="DB36" s="33" t="str">
        <f t="shared" si="33"/>
        <v/>
      </c>
      <c r="DC36" s="33" t="str">
        <f t="shared" si="34"/>
        <v/>
      </c>
      <c r="DD36" s="33" t="str">
        <f t="shared" si="35"/>
        <v/>
      </c>
      <c r="DE36" s="33" t="str">
        <f t="shared" si="36"/>
        <v/>
      </c>
      <c r="DF36" s="33" t="str">
        <f t="shared" si="37"/>
        <v/>
      </c>
      <c r="DH36" s="45">
        <v>32</v>
      </c>
      <c r="DI36" s="33"/>
      <c r="DJ36" s="33"/>
      <c r="DK36" s="33" t="s">
        <v>95</v>
      </c>
      <c r="DL36" s="33"/>
      <c r="DM36" s="33"/>
      <c r="DN36" s="33"/>
      <c r="DO36" s="33"/>
      <c r="DP36" s="33"/>
      <c r="DQ36" s="33"/>
      <c r="DR36" s="33"/>
      <c r="DS36" s="33"/>
      <c r="DT36" s="33"/>
      <c r="DU36" s="33"/>
      <c r="DV36" s="33"/>
      <c r="DW36" s="33"/>
      <c r="DX36" s="33"/>
      <c r="DY36" s="33"/>
      <c r="DZ36" s="33"/>
      <c r="EA36" s="33"/>
      <c r="EB36" s="33"/>
      <c r="ED36" s="45">
        <v>32</v>
      </c>
      <c r="EE36" s="33">
        <f t="shared" si="38"/>
        <v>0</v>
      </c>
      <c r="EF36" s="33">
        <f t="shared" si="39"/>
        <v>0</v>
      </c>
      <c r="EG36" s="33">
        <f t="shared" si="40"/>
        <v>20</v>
      </c>
      <c r="EH36" s="33">
        <f t="shared" si="41"/>
        <v>0</v>
      </c>
      <c r="EI36" s="33">
        <f t="shared" si="42"/>
        <v>0</v>
      </c>
      <c r="EJ36" s="33">
        <f t="shared" si="43"/>
        <v>0</v>
      </c>
      <c r="EK36" s="33">
        <f t="shared" si="44"/>
        <v>0</v>
      </c>
      <c r="EL36" s="33">
        <f t="shared" si="45"/>
        <v>0</v>
      </c>
      <c r="EM36" s="33">
        <f t="shared" si="46"/>
        <v>0</v>
      </c>
      <c r="EN36" s="33">
        <f t="shared" si="47"/>
        <v>0</v>
      </c>
      <c r="EO36" s="33">
        <f t="shared" si="48"/>
        <v>0</v>
      </c>
      <c r="EP36" s="33">
        <f t="shared" si="49"/>
        <v>0</v>
      </c>
      <c r="EQ36" s="33">
        <f t="shared" si="50"/>
        <v>0</v>
      </c>
      <c r="ER36" s="33">
        <f t="shared" si="51"/>
        <v>0</v>
      </c>
      <c r="ES36" s="33">
        <f t="shared" si="52"/>
        <v>0</v>
      </c>
      <c r="ET36" s="33">
        <f t="shared" si="53"/>
        <v>0</v>
      </c>
      <c r="EU36" s="33">
        <f t="shared" si="54"/>
        <v>0</v>
      </c>
      <c r="EV36" s="33">
        <f t="shared" si="55"/>
        <v>0</v>
      </c>
      <c r="EW36" s="33">
        <f t="shared" si="56"/>
        <v>0</v>
      </c>
      <c r="EX36" s="33">
        <f t="shared" si="57"/>
        <v>0</v>
      </c>
      <c r="EZ36" s="45">
        <v>32</v>
      </c>
      <c r="FA36" s="38"/>
      <c r="FB36" s="39"/>
      <c r="FC36" s="37">
        <v>59998015</v>
      </c>
      <c r="FD36" s="37"/>
      <c r="FE36" s="37"/>
      <c r="FF36" s="37"/>
      <c r="FG36" s="37"/>
      <c r="FH36" s="37"/>
      <c r="FI36" s="37"/>
      <c r="FJ36" s="37"/>
      <c r="FK36" s="43"/>
      <c r="FL36" s="37"/>
      <c r="FM36" s="37"/>
      <c r="FN36" s="37"/>
      <c r="FO36" s="37"/>
      <c r="FP36" s="37"/>
      <c r="FQ36" s="37"/>
      <c r="FR36" s="37"/>
      <c r="FS36" s="37"/>
      <c r="FT36" s="37"/>
      <c r="FV36" s="49">
        <v>32</v>
      </c>
      <c r="FW36" s="46">
        <f t="shared" si="58"/>
        <v>0</v>
      </c>
      <c r="FX36" s="46">
        <f t="shared" si="59"/>
        <v>0</v>
      </c>
      <c r="FY36" s="46">
        <f t="shared" si="60"/>
        <v>59998015</v>
      </c>
      <c r="FZ36" s="46">
        <f t="shared" si="61"/>
        <v>0</v>
      </c>
      <c r="GA36" s="46">
        <f t="shared" si="62"/>
        <v>0</v>
      </c>
      <c r="GB36" s="46">
        <f t="shared" si="63"/>
        <v>0</v>
      </c>
      <c r="GC36" s="46">
        <f t="shared" si="64"/>
        <v>0</v>
      </c>
      <c r="GD36" s="46">
        <f t="shared" si="65"/>
        <v>0</v>
      </c>
      <c r="GE36" s="46">
        <f t="shared" si="66"/>
        <v>0</v>
      </c>
      <c r="GF36" s="46">
        <f t="shared" si="67"/>
        <v>0</v>
      </c>
      <c r="GG36" s="46">
        <f t="shared" si="68"/>
        <v>0</v>
      </c>
      <c r="GH36" s="46">
        <f t="shared" si="69"/>
        <v>0</v>
      </c>
      <c r="GI36" s="46">
        <f t="shared" si="70"/>
        <v>0</v>
      </c>
      <c r="GJ36" s="46">
        <f t="shared" si="71"/>
        <v>0</v>
      </c>
      <c r="GK36" s="46">
        <f t="shared" si="72"/>
        <v>0</v>
      </c>
      <c r="GL36" s="46">
        <f t="shared" si="73"/>
        <v>0</v>
      </c>
      <c r="GM36" s="46">
        <f t="shared" si="74"/>
        <v>0</v>
      </c>
      <c r="GN36" s="46">
        <f t="shared" si="75"/>
        <v>0</v>
      </c>
      <c r="GO36" s="46">
        <f t="shared" si="76"/>
        <v>0</v>
      </c>
      <c r="GP36" s="46">
        <f t="shared" si="77"/>
        <v>0</v>
      </c>
      <c r="GQ36" s="129">
        <f t="array" ref="GQ36">+MIN(IF(FW36:GP36&lt;&gt;0,FW36:GP36))</f>
        <v>59998015</v>
      </c>
      <c r="GR36" s="121">
        <v>59998538.599999994</v>
      </c>
      <c r="GS36" s="132" t="str">
        <f t="shared" si="78"/>
        <v>Cumple</v>
      </c>
      <c r="GT36" s="117"/>
      <c r="GU36" s="45">
        <v>32</v>
      </c>
      <c r="GV36" s="53">
        <f t="shared" si="79"/>
        <v>0</v>
      </c>
      <c r="GW36" s="53">
        <f t="shared" si="80"/>
        <v>0</v>
      </c>
      <c r="GX36" s="53">
        <f t="shared" si="81"/>
        <v>40</v>
      </c>
      <c r="GY36" s="53">
        <f t="shared" si="82"/>
        <v>0</v>
      </c>
      <c r="GZ36" s="53">
        <f t="shared" si="83"/>
        <v>0</v>
      </c>
      <c r="HA36" s="53">
        <f t="shared" si="84"/>
        <v>0</v>
      </c>
      <c r="HB36" s="53">
        <f t="shared" si="85"/>
        <v>0</v>
      </c>
      <c r="HC36" s="53">
        <f t="shared" si="86"/>
        <v>0</v>
      </c>
      <c r="HD36" s="53">
        <f t="shared" si="87"/>
        <v>0</v>
      </c>
      <c r="HE36" s="53">
        <f t="shared" si="88"/>
        <v>0</v>
      </c>
      <c r="HF36" s="53">
        <f t="shared" si="89"/>
        <v>0</v>
      </c>
      <c r="HG36" s="53">
        <f t="shared" si="90"/>
        <v>0</v>
      </c>
      <c r="HH36" s="53">
        <f t="shared" si="91"/>
        <v>0</v>
      </c>
      <c r="HI36" s="53">
        <f t="shared" si="92"/>
        <v>0</v>
      </c>
      <c r="HJ36" s="53">
        <f t="shared" si="93"/>
        <v>0</v>
      </c>
      <c r="HK36" s="53">
        <f t="shared" si="94"/>
        <v>0</v>
      </c>
      <c r="HL36" s="53">
        <f t="shared" si="95"/>
        <v>0</v>
      </c>
      <c r="HM36" s="53">
        <f t="shared" si="96"/>
        <v>0</v>
      </c>
      <c r="HN36" s="53">
        <f t="shared" si="97"/>
        <v>0</v>
      </c>
      <c r="HO36" s="54">
        <f t="shared" si="98"/>
        <v>0</v>
      </c>
      <c r="HQ36" s="45">
        <v>32</v>
      </c>
      <c r="HR36" s="56">
        <f t="shared" si="16"/>
        <v>60</v>
      </c>
      <c r="HS36" s="61" t="str">
        <f>+IF(MAXA(HU36:IN36)=0,"NO ADJUDICADO",HLOOKUP(MAXA(HU36:IN36),HU36:$IN$93,(90-HQ36),FALSE))</f>
        <v>ICL DIDACTICA LTDA</v>
      </c>
      <c r="HT36" s="119">
        <f t="shared" si="99"/>
        <v>59998015</v>
      </c>
      <c r="HU36" s="54">
        <f t="shared" si="100"/>
        <v>0</v>
      </c>
      <c r="HV36" s="54">
        <f t="shared" si="101"/>
        <v>0</v>
      </c>
      <c r="HW36" s="54">
        <f t="shared" si="102"/>
        <v>60</v>
      </c>
      <c r="HX36" s="54">
        <f t="shared" si="103"/>
        <v>0</v>
      </c>
      <c r="HY36" s="54">
        <f t="shared" si="104"/>
        <v>0</v>
      </c>
      <c r="HZ36" s="54">
        <f t="shared" si="105"/>
        <v>0</v>
      </c>
      <c r="IA36" s="54">
        <f t="shared" si="106"/>
        <v>0</v>
      </c>
      <c r="IB36" s="54">
        <f t="shared" si="107"/>
        <v>0</v>
      </c>
      <c r="IC36" s="54">
        <f t="shared" si="108"/>
        <v>0</v>
      </c>
      <c r="ID36" s="54">
        <f t="shared" si="109"/>
        <v>0</v>
      </c>
      <c r="IE36" s="54">
        <f t="shared" si="110"/>
        <v>0</v>
      </c>
      <c r="IF36" s="54">
        <f t="shared" si="111"/>
        <v>0</v>
      </c>
      <c r="IG36" s="54">
        <f t="shared" si="112"/>
        <v>0</v>
      </c>
      <c r="IH36" s="54">
        <f t="shared" si="113"/>
        <v>0</v>
      </c>
      <c r="II36" s="54">
        <f t="shared" si="114"/>
        <v>0</v>
      </c>
      <c r="IJ36" s="54">
        <f t="shared" si="115"/>
        <v>0</v>
      </c>
      <c r="IK36" s="54">
        <f t="shared" si="116"/>
        <v>0</v>
      </c>
      <c r="IL36" s="54">
        <f t="shared" si="117"/>
        <v>0</v>
      </c>
      <c r="IM36" s="54">
        <f t="shared" si="118"/>
        <v>0</v>
      </c>
      <c r="IN36" s="54">
        <f t="shared" si="119"/>
        <v>0</v>
      </c>
    </row>
    <row r="37" spans="2:248" ht="16.5" customHeight="1" x14ac:dyDescent="0.35">
      <c r="B37" s="45">
        <v>33</v>
      </c>
      <c r="C37" s="33"/>
      <c r="D37" s="33"/>
      <c r="E37" s="33"/>
      <c r="F37" s="33"/>
      <c r="G37" s="33" t="s">
        <v>79</v>
      </c>
      <c r="H37" s="33"/>
      <c r="I37" s="33"/>
      <c r="J37" s="33"/>
      <c r="K37" s="33"/>
      <c r="L37" s="33"/>
      <c r="M37" s="33"/>
      <c r="N37" s="33"/>
      <c r="O37" s="33"/>
      <c r="P37" s="33"/>
      <c r="Q37" s="33"/>
      <c r="R37" s="33"/>
      <c r="S37" s="33"/>
      <c r="T37" s="33"/>
      <c r="U37" s="33"/>
      <c r="V37" s="33"/>
      <c r="X37" s="45">
        <v>33</v>
      </c>
      <c r="Y37" s="33"/>
      <c r="Z37" s="33"/>
      <c r="AA37" s="33"/>
      <c r="AB37" s="33"/>
      <c r="AC37" s="33" t="s">
        <v>79</v>
      </c>
      <c r="AD37" s="33"/>
      <c r="AE37" s="33"/>
      <c r="AF37" s="33"/>
      <c r="AG37" s="33"/>
      <c r="AH37" s="33"/>
      <c r="AI37" s="33"/>
      <c r="AJ37" s="33"/>
      <c r="AK37" s="33"/>
      <c r="AL37" s="33"/>
      <c r="AM37" s="33"/>
      <c r="AN37" s="33"/>
      <c r="AO37" s="33"/>
      <c r="AP37" s="33"/>
      <c r="AQ37" s="33"/>
      <c r="AR37" s="33"/>
      <c r="AS37" s="60"/>
      <c r="AT37" s="45">
        <v>33</v>
      </c>
      <c r="AU37" s="33"/>
      <c r="AV37" s="33"/>
      <c r="AW37" s="33"/>
      <c r="AX37" s="33"/>
      <c r="AY37" s="33" t="s">
        <v>79</v>
      </c>
      <c r="AZ37" s="33"/>
      <c r="BA37" s="33"/>
      <c r="BB37" s="33"/>
      <c r="BC37" s="33"/>
      <c r="BD37" s="33"/>
      <c r="BE37" s="33"/>
      <c r="BF37" s="33"/>
      <c r="BG37" s="33"/>
      <c r="BH37" s="33"/>
      <c r="BI37" s="33"/>
      <c r="BJ37" s="33"/>
      <c r="BK37" s="33"/>
      <c r="BL37" s="33"/>
      <c r="BM37" s="33"/>
      <c r="BN37" s="33"/>
      <c r="BP37" s="45">
        <v>33</v>
      </c>
      <c r="BQ37" s="33"/>
      <c r="BR37" s="33"/>
      <c r="BS37" s="33"/>
      <c r="BT37" s="33"/>
      <c r="BU37" s="33" t="s">
        <v>507</v>
      </c>
      <c r="BV37" s="33"/>
      <c r="BW37" s="33"/>
      <c r="BX37" s="33"/>
      <c r="BY37" s="33"/>
      <c r="BZ37" s="33"/>
      <c r="CA37" s="33"/>
      <c r="CB37" s="33"/>
      <c r="CC37" s="33"/>
      <c r="CD37" s="33"/>
      <c r="CE37" s="33"/>
      <c r="CF37" s="33"/>
      <c r="CG37" s="33"/>
      <c r="CH37" s="33"/>
      <c r="CI37" s="33"/>
      <c r="CJ37" s="33"/>
      <c r="CL37" s="45">
        <v>33</v>
      </c>
      <c r="CM37" s="33" t="str">
        <f t="shared" si="18"/>
        <v/>
      </c>
      <c r="CN37" s="33" t="str">
        <f t="shared" si="19"/>
        <v/>
      </c>
      <c r="CO37" s="33" t="str">
        <f t="shared" si="20"/>
        <v/>
      </c>
      <c r="CP37" s="33" t="str">
        <f t="shared" si="21"/>
        <v/>
      </c>
      <c r="CQ37" s="33" t="str">
        <f t="shared" si="22"/>
        <v>CUMPLE</v>
      </c>
      <c r="CR37" s="33" t="str">
        <f t="shared" si="23"/>
        <v/>
      </c>
      <c r="CS37" s="33" t="str">
        <f t="shared" si="24"/>
        <v/>
      </c>
      <c r="CT37" s="33" t="str">
        <f t="shared" si="25"/>
        <v/>
      </c>
      <c r="CU37" s="33" t="str">
        <f t="shared" si="26"/>
        <v/>
      </c>
      <c r="CV37" s="33" t="str">
        <f t="shared" si="27"/>
        <v/>
      </c>
      <c r="CW37" s="33" t="str">
        <f t="shared" si="28"/>
        <v/>
      </c>
      <c r="CX37" s="33" t="str">
        <f t="shared" si="29"/>
        <v/>
      </c>
      <c r="CY37" s="33" t="str">
        <f t="shared" si="30"/>
        <v/>
      </c>
      <c r="CZ37" s="33" t="str">
        <f t="shared" si="31"/>
        <v/>
      </c>
      <c r="DA37" s="33" t="str">
        <f t="shared" si="32"/>
        <v/>
      </c>
      <c r="DB37" s="33" t="str">
        <f t="shared" si="33"/>
        <v/>
      </c>
      <c r="DC37" s="33" t="str">
        <f t="shared" si="34"/>
        <v/>
      </c>
      <c r="DD37" s="33" t="str">
        <f t="shared" si="35"/>
        <v/>
      </c>
      <c r="DE37" s="33" t="str">
        <f t="shared" si="36"/>
        <v/>
      </c>
      <c r="DF37" s="33" t="str">
        <f t="shared" si="37"/>
        <v/>
      </c>
      <c r="DH37" s="45">
        <v>33</v>
      </c>
      <c r="DI37" s="33"/>
      <c r="DJ37" s="33"/>
      <c r="DK37" s="33"/>
      <c r="DL37" s="33"/>
      <c r="DM37" s="33" t="s">
        <v>509</v>
      </c>
      <c r="DN37" s="33"/>
      <c r="DO37" s="33"/>
      <c r="DP37" s="33"/>
      <c r="DQ37" s="33"/>
      <c r="DR37" s="33"/>
      <c r="DS37" s="33"/>
      <c r="DT37" s="33"/>
      <c r="DU37" s="33"/>
      <c r="DV37" s="33"/>
      <c r="DW37" s="33"/>
      <c r="DX37" s="33"/>
      <c r="DY37" s="33"/>
      <c r="DZ37" s="33"/>
      <c r="EA37" s="33"/>
      <c r="EB37" s="33"/>
      <c r="ED37" s="45">
        <v>33</v>
      </c>
      <c r="EE37" s="33">
        <f t="shared" si="38"/>
        <v>0</v>
      </c>
      <c r="EF37" s="33">
        <f t="shared" si="39"/>
        <v>0</v>
      </c>
      <c r="EG37" s="33">
        <f t="shared" si="40"/>
        <v>0</v>
      </c>
      <c r="EH37" s="33">
        <f t="shared" si="41"/>
        <v>0</v>
      </c>
      <c r="EI37" s="33">
        <f t="shared" si="42"/>
        <v>60</v>
      </c>
      <c r="EJ37" s="33">
        <f t="shared" si="43"/>
        <v>0</v>
      </c>
      <c r="EK37" s="33">
        <f t="shared" si="44"/>
        <v>0</v>
      </c>
      <c r="EL37" s="33">
        <f t="shared" si="45"/>
        <v>0</v>
      </c>
      <c r="EM37" s="33">
        <f t="shared" si="46"/>
        <v>0</v>
      </c>
      <c r="EN37" s="33">
        <f t="shared" si="47"/>
        <v>0</v>
      </c>
      <c r="EO37" s="33">
        <f t="shared" si="48"/>
        <v>0</v>
      </c>
      <c r="EP37" s="33">
        <f t="shared" si="49"/>
        <v>0</v>
      </c>
      <c r="EQ37" s="33">
        <f t="shared" si="50"/>
        <v>0</v>
      </c>
      <c r="ER37" s="33">
        <f t="shared" si="51"/>
        <v>0</v>
      </c>
      <c r="ES37" s="33">
        <f t="shared" si="52"/>
        <v>0</v>
      </c>
      <c r="ET37" s="33">
        <f t="shared" si="53"/>
        <v>0</v>
      </c>
      <c r="EU37" s="33">
        <f t="shared" si="54"/>
        <v>0</v>
      </c>
      <c r="EV37" s="33">
        <f t="shared" si="55"/>
        <v>0</v>
      </c>
      <c r="EW37" s="33">
        <f t="shared" si="56"/>
        <v>0</v>
      </c>
      <c r="EX37" s="33">
        <f t="shared" si="57"/>
        <v>0</v>
      </c>
      <c r="EZ37" s="45">
        <v>33</v>
      </c>
      <c r="FA37" s="38"/>
      <c r="FB37" s="39"/>
      <c r="FC37" s="37"/>
      <c r="FD37" s="37"/>
      <c r="FE37" s="37">
        <v>2844843.75</v>
      </c>
      <c r="FF37" s="37"/>
      <c r="FG37" s="37"/>
      <c r="FH37" s="37"/>
      <c r="FI37" s="37"/>
      <c r="FJ37" s="37"/>
      <c r="FK37" s="43"/>
      <c r="FL37" s="37"/>
      <c r="FM37" s="37"/>
      <c r="FN37" s="37"/>
      <c r="FO37" s="37"/>
      <c r="FP37" s="37"/>
      <c r="FQ37" s="37"/>
      <c r="FR37" s="37"/>
      <c r="FS37" s="37"/>
      <c r="FT37" s="37"/>
      <c r="FV37" s="49">
        <v>33</v>
      </c>
      <c r="FW37" s="46">
        <f t="shared" si="58"/>
        <v>0</v>
      </c>
      <c r="FX37" s="46">
        <f t="shared" si="59"/>
        <v>0</v>
      </c>
      <c r="FY37" s="46">
        <f t="shared" si="60"/>
        <v>0</v>
      </c>
      <c r="FZ37" s="46">
        <f t="shared" si="61"/>
        <v>0</v>
      </c>
      <c r="GA37" s="46">
        <f t="shared" si="62"/>
        <v>2844843.75</v>
      </c>
      <c r="GB37" s="46">
        <f t="shared" si="63"/>
        <v>0</v>
      </c>
      <c r="GC37" s="46">
        <f t="shared" si="64"/>
        <v>0</v>
      </c>
      <c r="GD37" s="46">
        <f t="shared" si="65"/>
        <v>0</v>
      </c>
      <c r="GE37" s="46">
        <f t="shared" si="66"/>
        <v>0</v>
      </c>
      <c r="GF37" s="46">
        <f t="shared" si="67"/>
        <v>0</v>
      </c>
      <c r="GG37" s="46">
        <f t="shared" si="68"/>
        <v>0</v>
      </c>
      <c r="GH37" s="46">
        <f t="shared" si="69"/>
        <v>0</v>
      </c>
      <c r="GI37" s="46">
        <f t="shared" si="70"/>
        <v>0</v>
      </c>
      <c r="GJ37" s="46">
        <f t="shared" si="71"/>
        <v>0</v>
      </c>
      <c r="GK37" s="46">
        <f t="shared" si="72"/>
        <v>0</v>
      </c>
      <c r="GL37" s="46">
        <f t="shared" si="73"/>
        <v>0</v>
      </c>
      <c r="GM37" s="46">
        <f t="shared" si="74"/>
        <v>0</v>
      </c>
      <c r="GN37" s="46">
        <f t="shared" si="75"/>
        <v>0</v>
      </c>
      <c r="GO37" s="46">
        <f t="shared" si="76"/>
        <v>0</v>
      </c>
      <c r="GP37" s="46">
        <f t="shared" si="77"/>
        <v>0</v>
      </c>
      <c r="GQ37" s="129">
        <f t="array" ref="GQ37">+MIN(IF(FW37:GP37&lt;&gt;0,FW37:GP37))</f>
        <v>2844843.75</v>
      </c>
      <c r="GR37" s="121">
        <v>2944006.45</v>
      </c>
      <c r="GS37" s="132" t="str">
        <f t="shared" si="78"/>
        <v>Cumple</v>
      </c>
      <c r="GT37" s="117"/>
      <c r="GU37" s="45">
        <v>33</v>
      </c>
      <c r="GV37" s="53">
        <f t="shared" si="79"/>
        <v>0</v>
      </c>
      <c r="GW37" s="53">
        <f t="shared" si="80"/>
        <v>0</v>
      </c>
      <c r="GX37" s="53">
        <f t="shared" si="81"/>
        <v>0</v>
      </c>
      <c r="GY37" s="53">
        <f t="shared" si="82"/>
        <v>0</v>
      </c>
      <c r="GZ37" s="53">
        <f t="shared" si="83"/>
        <v>40</v>
      </c>
      <c r="HA37" s="53">
        <f t="shared" si="84"/>
        <v>0</v>
      </c>
      <c r="HB37" s="53">
        <f t="shared" si="85"/>
        <v>0</v>
      </c>
      <c r="HC37" s="53">
        <f t="shared" si="86"/>
        <v>0</v>
      </c>
      <c r="HD37" s="53">
        <f t="shared" si="87"/>
        <v>0</v>
      </c>
      <c r="HE37" s="53">
        <f t="shared" si="88"/>
        <v>0</v>
      </c>
      <c r="HF37" s="53">
        <f t="shared" si="89"/>
        <v>0</v>
      </c>
      <c r="HG37" s="53">
        <f t="shared" si="90"/>
        <v>0</v>
      </c>
      <c r="HH37" s="53">
        <f t="shared" si="91"/>
        <v>0</v>
      </c>
      <c r="HI37" s="53">
        <f t="shared" si="92"/>
        <v>0</v>
      </c>
      <c r="HJ37" s="53">
        <f t="shared" si="93"/>
        <v>0</v>
      </c>
      <c r="HK37" s="53">
        <f t="shared" si="94"/>
        <v>0</v>
      </c>
      <c r="HL37" s="53">
        <f t="shared" si="95"/>
        <v>0</v>
      </c>
      <c r="HM37" s="53">
        <f t="shared" si="96"/>
        <v>0</v>
      </c>
      <c r="HN37" s="53">
        <f t="shared" si="97"/>
        <v>0</v>
      </c>
      <c r="HO37" s="54">
        <f t="shared" si="98"/>
        <v>0</v>
      </c>
      <c r="HQ37" s="45">
        <v>33</v>
      </c>
      <c r="HR37" s="56">
        <f t="shared" ref="HR37:HR68" si="120">+MAXA(HU37:IN37)</f>
        <v>100</v>
      </c>
      <c r="HS37" s="61" t="str">
        <f>+IF(MAXA(HU37:IN37)=0,"NO ADJUDICADO",HLOOKUP(MAXA(HU37:IN37),HU37:$IN$93,(90-HQ37),FALSE))</f>
        <v>CESAR TABARES L Y  COMPAÑÍA LTDA -  CTL COMPANY</v>
      </c>
      <c r="HT37" s="119">
        <f t="shared" si="99"/>
        <v>2844843.75</v>
      </c>
      <c r="HU37" s="54">
        <f t="shared" si="100"/>
        <v>0</v>
      </c>
      <c r="HV37" s="54">
        <f t="shared" si="101"/>
        <v>0</v>
      </c>
      <c r="HW37" s="54">
        <f t="shared" si="102"/>
        <v>0</v>
      </c>
      <c r="HX37" s="54">
        <f t="shared" si="103"/>
        <v>0</v>
      </c>
      <c r="HY37" s="54">
        <f t="shared" si="104"/>
        <v>100</v>
      </c>
      <c r="HZ37" s="54">
        <f t="shared" si="105"/>
        <v>0</v>
      </c>
      <c r="IA37" s="54">
        <f t="shared" si="106"/>
        <v>0</v>
      </c>
      <c r="IB37" s="54">
        <f t="shared" si="107"/>
        <v>0</v>
      </c>
      <c r="IC37" s="54">
        <f t="shared" si="108"/>
        <v>0</v>
      </c>
      <c r="ID37" s="54">
        <f t="shared" si="109"/>
        <v>0</v>
      </c>
      <c r="IE37" s="54">
        <f t="shared" si="110"/>
        <v>0</v>
      </c>
      <c r="IF37" s="54">
        <f t="shared" si="111"/>
        <v>0</v>
      </c>
      <c r="IG37" s="54">
        <f t="shared" si="112"/>
        <v>0</v>
      </c>
      <c r="IH37" s="54">
        <f t="shared" si="113"/>
        <v>0</v>
      </c>
      <c r="II37" s="54">
        <f t="shared" si="114"/>
        <v>0</v>
      </c>
      <c r="IJ37" s="54">
        <f t="shared" si="115"/>
        <v>0</v>
      </c>
      <c r="IK37" s="54">
        <f t="shared" si="116"/>
        <v>0</v>
      </c>
      <c r="IL37" s="54">
        <f t="shared" si="117"/>
        <v>0</v>
      </c>
      <c r="IM37" s="54">
        <f t="shared" si="118"/>
        <v>0</v>
      </c>
      <c r="IN37" s="54">
        <f t="shared" si="119"/>
        <v>0</v>
      </c>
    </row>
    <row r="38" spans="2:248" ht="16.5" customHeight="1" x14ac:dyDescent="0.35">
      <c r="B38" s="45">
        <v>34</v>
      </c>
      <c r="C38" s="33"/>
      <c r="D38" s="33"/>
      <c r="E38" s="33"/>
      <c r="F38" s="33"/>
      <c r="G38" s="33" t="s">
        <v>79</v>
      </c>
      <c r="H38" s="33"/>
      <c r="I38" s="33"/>
      <c r="J38" s="33"/>
      <c r="K38" s="33"/>
      <c r="L38" s="33"/>
      <c r="M38" s="33"/>
      <c r="N38" s="33"/>
      <c r="O38" s="33"/>
      <c r="P38" s="33"/>
      <c r="Q38" s="33"/>
      <c r="R38" s="33"/>
      <c r="S38" s="33"/>
      <c r="T38" s="33"/>
      <c r="U38" s="33"/>
      <c r="V38" s="33"/>
      <c r="X38" s="45">
        <v>34</v>
      </c>
      <c r="Y38" s="33"/>
      <c r="Z38" s="33"/>
      <c r="AA38" s="33"/>
      <c r="AB38" s="33"/>
      <c r="AC38" s="33" t="s">
        <v>79</v>
      </c>
      <c r="AD38" s="33"/>
      <c r="AE38" s="33"/>
      <c r="AF38" s="33"/>
      <c r="AG38" s="33"/>
      <c r="AH38" s="33"/>
      <c r="AI38" s="33"/>
      <c r="AJ38" s="33"/>
      <c r="AK38" s="33"/>
      <c r="AL38" s="33"/>
      <c r="AM38" s="33"/>
      <c r="AN38" s="33"/>
      <c r="AO38" s="33"/>
      <c r="AP38" s="33"/>
      <c r="AQ38" s="33"/>
      <c r="AR38" s="33"/>
      <c r="AS38" s="60"/>
      <c r="AT38" s="45">
        <v>34</v>
      </c>
      <c r="AU38" s="33"/>
      <c r="AV38" s="33"/>
      <c r="AW38" s="33"/>
      <c r="AX38" s="33"/>
      <c r="AY38" s="33" t="s">
        <v>79</v>
      </c>
      <c r="AZ38" s="33"/>
      <c r="BA38" s="33"/>
      <c r="BB38" s="33"/>
      <c r="BC38" s="33"/>
      <c r="BD38" s="33"/>
      <c r="BE38" s="33"/>
      <c r="BF38" s="33"/>
      <c r="BG38" s="33"/>
      <c r="BH38" s="33"/>
      <c r="BI38" s="33"/>
      <c r="BJ38" s="33"/>
      <c r="BK38" s="33"/>
      <c r="BL38" s="33"/>
      <c r="BM38" s="33"/>
      <c r="BN38" s="33"/>
      <c r="BP38" s="45">
        <v>34</v>
      </c>
      <c r="BQ38" s="33"/>
      <c r="BR38" s="33"/>
      <c r="BS38" s="33"/>
      <c r="BT38" s="33"/>
      <c r="BU38" s="33" t="s">
        <v>507</v>
      </c>
      <c r="BV38" s="33"/>
      <c r="BW38" s="33"/>
      <c r="BX38" s="33"/>
      <c r="BY38" s="33"/>
      <c r="BZ38" s="33"/>
      <c r="CA38" s="33"/>
      <c r="CB38" s="33"/>
      <c r="CC38" s="33"/>
      <c r="CD38" s="33"/>
      <c r="CE38" s="33"/>
      <c r="CF38" s="33"/>
      <c r="CG38" s="33"/>
      <c r="CH38" s="33"/>
      <c r="CI38" s="33"/>
      <c r="CJ38" s="33"/>
      <c r="CL38" s="45">
        <v>34</v>
      </c>
      <c r="CM38" s="33" t="str">
        <f t="shared" si="18"/>
        <v/>
      </c>
      <c r="CN38" s="33" t="str">
        <f t="shared" si="19"/>
        <v/>
      </c>
      <c r="CO38" s="33" t="str">
        <f t="shared" si="20"/>
        <v/>
      </c>
      <c r="CP38" s="33" t="str">
        <f t="shared" si="21"/>
        <v/>
      </c>
      <c r="CQ38" s="33" t="str">
        <f t="shared" si="22"/>
        <v>CUMPLE</v>
      </c>
      <c r="CR38" s="33" t="str">
        <f t="shared" si="23"/>
        <v/>
      </c>
      <c r="CS38" s="33" t="str">
        <f t="shared" si="24"/>
        <v/>
      </c>
      <c r="CT38" s="33" t="str">
        <f t="shared" si="25"/>
        <v/>
      </c>
      <c r="CU38" s="33" t="str">
        <f t="shared" si="26"/>
        <v/>
      </c>
      <c r="CV38" s="33" t="str">
        <f t="shared" si="27"/>
        <v/>
      </c>
      <c r="CW38" s="33" t="str">
        <f t="shared" si="28"/>
        <v/>
      </c>
      <c r="CX38" s="33" t="str">
        <f t="shared" si="29"/>
        <v/>
      </c>
      <c r="CY38" s="33" t="str">
        <f t="shared" si="30"/>
        <v/>
      </c>
      <c r="CZ38" s="33" t="str">
        <f t="shared" si="31"/>
        <v/>
      </c>
      <c r="DA38" s="33" t="str">
        <f t="shared" si="32"/>
        <v/>
      </c>
      <c r="DB38" s="33" t="str">
        <f t="shared" si="33"/>
        <v/>
      </c>
      <c r="DC38" s="33" t="str">
        <f t="shared" si="34"/>
        <v/>
      </c>
      <c r="DD38" s="33" t="str">
        <f t="shared" si="35"/>
        <v/>
      </c>
      <c r="DE38" s="33" t="str">
        <f t="shared" si="36"/>
        <v/>
      </c>
      <c r="DF38" s="33" t="str">
        <f t="shared" si="37"/>
        <v/>
      </c>
      <c r="DH38" s="45">
        <v>34</v>
      </c>
      <c r="DI38" s="33"/>
      <c r="DJ38" s="33"/>
      <c r="DK38" s="33"/>
      <c r="DL38" s="33"/>
      <c r="DM38" s="33" t="s">
        <v>509</v>
      </c>
      <c r="DN38" s="33"/>
      <c r="DO38" s="33"/>
      <c r="DP38" s="33"/>
      <c r="DQ38" s="33"/>
      <c r="DR38" s="33"/>
      <c r="DS38" s="33"/>
      <c r="DT38" s="33"/>
      <c r="DU38" s="33"/>
      <c r="DV38" s="33"/>
      <c r="DW38" s="33"/>
      <c r="DX38" s="33"/>
      <c r="DY38" s="33"/>
      <c r="DZ38" s="33"/>
      <c r="EA38" s="33"/>
      <c r="EB38" s="33"/>
      <c r="ED38" s="45">
        <v>34</v>
      </c>
      <c r="EE38" s="33">
        <f t="shared" si="38"/>
        <v>0</v>
      </c>
      <c r="EF38" s="33">
        <f t="shared" si="39"/>
        <v>0</v>
      </c>
      <c r="EG38" s="33">
        <f t="shared" si="40"/>
        <v>0</v>
      </c>
      <c r="EH38" s="33">
        <f t="shared" si="41"/>
        <v>0</v>
      </c>
      <c r="EI38" s="33">
        <f t="shared" si="42"/>
        <v>60</v>
      </c>
      <c r="EJ38" s="33">
        <f t="shared" si="43"/>
        <v>0</v>
      </c>
      <c r="EK38" s="33">
        <f t="shared" si="44"/>
        <v>0</v>
      </c>
      <c r="EL38" s="33">
        <f t="shared" si="45"/>
        <v>0</v>
      </c>
      <c r="EM38" s="33">
        <f t="shared" si="46"/>
        <v>0</v>
      </c>
      <c r="EN38" s="33">
        <f t="shared" si="47"/>
        <v>0</v>
      </c>
      <c r="EO38" s="33">
        <f t="shared" si="48"/>
        <v>0</v>
      </c>
      <c r="EP38" s="33">
        <f t="shared" si="49"/>
        <v>0</v>
      </c>
      <c r="EQ38" s="33">
        <f t="shared" si="50"/>
        <v>0</v>
      </c>
      <c r="ER38" s="33">
        <f t="shared" si="51"/>
        <v>0</v>
      </c>
      <c r="ES38" s="33">
        <f t="shared" si="52"/>
        <v>0</v>
      </c>
      <c r="ET38" s="33">
        <f t="shared" si="53"/>
        <v>0</v>
      </c>
      <c r="EU38" s="33">
        <f t="shared" si="54"/>
        <v>0</v>
      </c>
      <c r="EV38" s="33">
        <f t="shared" si="55"/>
        <v>0</v>
      </c>
      <c r="EW38" s="33">
        <f t="shared" si="56"/>
        <v>0</v>
      </c>
      <c r="EX38" s="33">
        <f t="shared" si="57"/>
        <v>0</v>
      </c>
      <c r="EZ38" s="45">
        <v>34</v>
      </c>
      <c r="FA38" s="38"/>
      <c r="FB38" s="39"/>
      <c r="FC38" s="37"/>
      <c r="FD38" s="37"/>
      <c r="FE38" s="37">
        <v>2927400</v>
      </c>
      <c r="FF38" s="37"/>
      <c r="FG38" s="37"/>
      <c r="FH38" s="37"/>
      <c r="FI38" s="37"/>
      <c r="FJ38" s="37"/>
      <c r="FK38" s="44"/>
      <c r="FL38" s="37"/>
      <c r="FM38" s="37"/>
      <c r="FN38" s="37"/>
      <c r="FO38" s="37"/>
      <c r="FP38" s="37"/>
      <c r="FQ38" s="37"/>
      <c r="FR38" s="37"/>
      <c r="FS38" s="37"/>
      <c r="FT38" s="37"/>
      <c r="FV38" s="49">
        <v>34</v>
      </c>
      <c r="FW38" s="46">
        <f t="shared" si="58"/>
        <v>0</v>
      </c>
      <c r="FX38" s="46">
        <f t="shared" si="59"/>
        <v>0</v>
      </c>
      <c r="FY38" s="46">
        <f t="shared" si="60"/>
        <v>0</v>
      </c>
      <c r="FZ38" s="46">
        <f t="shared" si="61"/>
        <v>0</v>
      </c>
      <c r="GA38" s="46">
        <f t="shared" si="62"/>
        <v>2927400</v>
      </c>
      <c r="GB38" s="46">
        <f t="shared" si="63"/>
        <v>0</v>
      </c>
      <c r="GC38" s="46">
        <f t="shared" si="64"/>
        <v>0</v>
      </c>
      <c r="GD38" s="46">
        <f t="shared" si="65"/>
        <v>0</v>
      </c>
      <c r="GE38" s="46">
        <f t="shared" si="66"/>
        <v>0</v>
      </c>
      <c r="GF38" s="46">
        <f t="shared" si="67"/>
        <v>0</v>
      </c>
      <c r="GG38" s="46">
        <f t="shared" si="68"/>
        <v>0</v>
      </c>
      <c r="GH38" s="46">
        <f t="shared" si="69"/>
        <v>0</v>
      </c>
      <c r="GI38" s="46">
        <f t="shared" si="70"/>
        <v>0</v>
      </c>
      <c r="GJ38" s="46">
        <f t="shared" si="71"/>
        <v>0</v>
      </c>
      <c r="GK38" s="46">
        <f t="shared" si="72"/>
        <v>0</v>
      </c>
      <c r="GL38" s="46">
        <f t="shared" si="73"/>
        <v>0</v>
      </c>
      <c r="GM38" s="46">
        <f t="shared" si="74"/>
        <v>0</v>
      </c>
      <c r="GN38" s="46">
        <f t="shared" si="75"/>
        <v>0</v>
      </c>
      <c r="GO38" s="46">
        <f t="shared" si="76"/>
        <v>0</v>
      </c>
      <c r="GP38" s="46">
        <f t="shared" si="77"/>
        <v>0</v>
      </c>
      <c r="GQ38" s="129">
        <f t="array" ref="GQ38">+MIN(IF(FW38:GP38&lt;&gt;0,FW38:GP38))</f>
        <v>2927400</v>
      </c>
      <c r="GR38" s="121">
        <v>3160640</v>
      </c>
      <c r="GS38" s="132" t="str">
        <f t="shared" si="78"/>
        <v>Cumple</v>
      </c>
      <c r="GT38" s="117"/>
      <c r="GU38" s="45">
        <v>34</v>
      </c>
      <c r="GV38" s="53">
        <f t="shared" si="79"/>
        <v>0</v>
      </c>
      <c r="GW38" s="53">
        <f t="shared" si="80"/>
        <v>0</v>
      </c>
      <c r="GX38" s="53">
        <f t="shared" si="81"/>
        <v>0</v>
      </c>
      <c r="GY38" s="53">
        <f t="shared" si="82"/>
        <v>0</v>
      </c>
      <c r="GZ38" s="53">
        <f t="shared" si="83"/>
        <v>40</v>
      </c>
      <c r="HA38" s="53">
        <f t="shared" si="84"/>
        <v>0</v>
      </c>
      <c r="HB38" s="53">
        <f t="shared" si="85"/>
        <v>0</v>
      </c>
      <c r="HC38" s="53">
        <f t="shared" si="86"/>
        <v>0</v>
      </c>
      <c r="HD38" s="53">
        <f t="shared" si="87"/>
        <v>0</v>
      </c>
      <c r="HE38" s="53">
        <f t="shared" si="88"/>
        <v>0</v>
      </c>
      <c r="HF38" s="53">
        <f t="shared" si="89"/>
        <v>0</v>
      </c>
      <c r="HG38" s="53">
        <f t="shared" si="90"/>
        <v>0</v>
      </c>
      <c r="HH38" s="53">
        <f t="shared" si="91"/>
        <v>0</v>
      </c>
      <c r="HI38" s="53">
        <f t="shared" si="92"/>
        <v>0</v>
      </c>
      <c r="HJ38" s="53">
        <f t="shared" si="93"/>
        <v>0</v>
      </c>
      <c r="HK38" s="53">
        <f t="shared" si="94"/>
        <v>0</v>
      </c>
      <c r="HL38" s="53">
        <f t="shared" si="95"/>
        <v>0</v>
      </c>
      <c r="HM38" s="53">
        <f t="shared" si="96"/>
        <v>0</v>
      </c>
      <c r="HN38" s="53">
        <f t="shared" si="97"/>
        <v>0</v>
      </c>
      <c r="HO38" s="54">
        <f t="shared" si="98"/>
        <v>0</v>
      </c>
      <c r="HQ38" s="45">
        <v>34</v>
      </c>
      <c r="HR38" s="56">
        <f t="shared" si="120"/>
        <v>100</v>
      </c>
      <c r="HS38" s="61" t="str">
        <f>+IF(MAXA(HU38:IN38)=0,"NO ADJUDICADO",HLOOKUP(MAXA(HU38:IN38),HU38:$IN$93,(90-HQ38),FALSE))</f>
        <v>CESAR TABARES L Y  COMPAÑÍA LTDA -  CTL COMPANY</v>
      </c>
      <c r="HT38" s="119">
        <f t="shared" si="99"/>
        <v>2927400</v>
      </c>
      <c r="HU38" s="54">
        <f t="shared" si="100"/>
        <v>0</v>
      </c>
      <c r="HV38" s="54">
        <f t="shared" si="101"/>
        <v>0</v>
      </c>
      <c r="HW38" s="54">
        <f t="shared" si="102"/>
        <v>0</v>
      </c>
      <c r="HX38" s="54">
        <f t="shared" si="103"/>
        <v>0</v>
      </c>
      <c r="HY38" s="54">
        <f t="shared" si="104"/>
        <v>100</v>
      </c>
      <c r="HZ38" s="54">
        <f t="shared" si="105"/>
        <v>0</v>
      </c>
      <c r="IA38" s="54">
        <f t="shared" si="106"/>
        <v>0</v>
      </c>
      <c r="IB38" s="54">
        <f t="shared" si="107"/>
        <v>0</v>
      </c>
      <c r="IC38" s="54">
        <f t="shared" si="108"/>
        <v>0</v>
      </c>
      <c r="ID38" s="54">
        <f t="shared" si="109"/>
        <v>0</v>
      </c>
      <c r="IE38" s="54">
        <f t="shared" si="110"/>
        <v>0</v>
      </c>
      <c r="IF38" s="54">
        <f t="shared" si="111"/>
        <v>0</v>
      </c>
      <c r="IG38" s="54">
        <f t="shared" si="112"/>
        <v>0</v>
      </c>
      <c r="IH38" s="54">
        <f t="shared" si="113"/>
        <v>0</v>
      </c>
      <c r="II38" s="54">
        <f t="shared" si="114"/>
        <v>0</v>
      </c>
      <c r="IJ38" s="54">
        <f t="shared" si="115"/>
        <v>0</v>
      </c>
      <c r="IK38" s="54">
        <f t="shared" si="116"/>
        <v>0</v>
      </c>
      <c r="IL38" s="54">
        <f t="shared" si="117"/>
        <v>0</v>
      </c>
      <c r="IM38" s="54">
        <f t="shared" si="118"/>
        <v>0</v>
      </c>
      <c r="IN38" s="54">
        <f t="shared" si="119"/>
        <v>0</v>
      </c>
    </row>
    <row r="39" spans="2:248" ht="16.5" customHeight="1" x14ac:dyDescent="0.35">
      <c r="B39" s="45">
        <v>35</v>
      </c>
      <c r="C39" s="33"/>
      <c r="D39" s="33"/>
      <c r="E39" s="33"/>
      <c r="F39" s="33"/>
      <c r="G39" s="33" t="s">
        <v>79</v>
      </c>
      <c r="H39" s="33"/>
      <c r="I39" s="33"/>
      <c r="J39" s="33"/>
      <c r="K39" s="33"/>
      <c r="L39" s="33"/>
      <c r="M39" s="33"/>
      <c r="N39" s="33"/>
      <c r="O39" s="33"/>
      <c r="P39" s="33"/>
      <c r="Q39" s="33"/>
      <c r="R39" s="33"/>
      <c r="S39" s="33"/>
      <c r="T39" s="33"/>
      <c r="U39" s="33"/>
      <c r="V39" s="33"/>
      <c r="X39" s="45">
        <v>35</v>
      </c>
      <c r="Y39" s="33"/>
      <c r="Z39" s="33"/>
      <c r="AA39" s="33"/>
      <c r="AB39" s="33"/>
      <c r="AC39" s="33" t="s">
        <v>79</v>
      </c>
      <c r="AD39" s="33"/>
      <c r="AE39" s="33"/>
      <c r="AF39" s="33"/>
      <c r="AG39" s="33"/>
      <c r="AH39" s="33"/>
      <c r="AI39" s="33"/>
      <c r="AJ39" s="33"/>
      <c r="AK39" s="33"/>
      <c r="AL39" s="33"/>
      <c r="AM39" s="33"/>
      <c r="AN39" s="33"/>
      <c r="AO39" s="33"/>
      <c r="AP39" s="33"/>
      <c r="AQ39" s="33"/>
      <c r="AR39" s="33"/>
      <c r="AS39" s="60"/>
      <c r="AT39" s="45">
        <v>35</v>
      </c>
      <c r="AU39" s="33"/>
      <c r="AV39" s="33"/>
      <c r="AW39" s="33"/>
      <c r="AX39" s="33"/>
      <c r="AY39" s="33" t="s">
        <v>79</v>
      </c>
      <c r="AZ39" s="33"/>
      <c r="BA39" s="33"/>
      <c r="BB39" s="33"/>
      <c r="BC39" s="33"/>
      <c r="BD39" s="33"/>
      <c r="BE39" s="33"/>
      <c r="BF39" s="33"/>
      <c r="BG39" s="33"/>
      <c r="BH39" s="33"/>
      <c r="BI39" s="33"/>
      <c r="BJ39" s="33"/>
      <c r="BK39" s="33"/>
      <c r="BL39" s="33"/>
      <c r="BM39" s="33"/>
      <c r="BN39" s="33"/>
      <c r="BP39" s="45">
        <v>35</v>
      </c>
      <c r="BQ39" s="33"/>
      <c r="BR39" s="33"/>
      <c r="BS39" s="33"/>
      <c r="BT39" s="33"/>
      <c r="BU39" s="33" t="s">
        <v>507</v>
      </c>
      <c r="BV39" s="33"/>
      <c r="BW39" s="33"/>
      <c r="BX39" s="33"/>
      <c r="BY39" s="33"/>
      <c r="BZ39" s="33"/>
      <c r="CA39" s="33"/>
      <c r="CB39" s="33"/>
      <c r="CC39" s="33"/>
      <c r="CD39" s="33"/>
      <c r="CE39" s="33"/>
      <c r="CF39" s="33"/>
      <c r="CG39" s="33"/>
      <c r="CH39" s="33"/>
      <c r="CI39" s="33"/>
      <c r="CJ39" s="33"/>
      <c r="CL39" s="45">
        <v>35</v>
      </c>
      <c r="CM39" s="33" t="str">
        <f t="shared" si="18"/>
        <v/>
      </c>
      <c r="CN39" s="33" t="str">
        <f t="shared" si="19"/>
        <v/>
      </c>
      <c r="CO39" s="33" t="str">
        <f t="shared" si="20"/>
        <v/>
      </c>
      <c r="CP39" s="33" t="str">
        <f t="shared" si="21"/>
        <v/>
      </c>
      <c r="CQ39" s="33" t="str">
        <f t="shared" si="22"/>
        <v>CUMPLE</v>
      </c>
      <c r="CR39" s="33" t="str">
        <f t="shared" si="23"/>
        <v/>
      </c>
      <c r="CS39" s="33" t="str">
        <f t="shared" si="24"/>
        <v/>
      </c>
      <c r="CT39" s="33" t="str">
        <f t="shared" si="25"/>
        <v/>
      </c>
      <c r="CU39" s="33" t="str">
        <f t="shared" si="26"/>
        <v/>
      </c>
      <c r="CV39" s="33" t="str">
        <f t="shared" si="27"/>
        <v/>
      </c>
      <c r="CW39" s="33" t="str">
        <f t="shared" si="28"/>
        <v/>
      </c>
      <c r="CX39" s="33" t="str">
        <f t="shared" si="29"/>
        <v/>
      </c>
      <c r="CY39" s="33" t="str">
        <f t="shared" si="30"/>
        <v/>
      </c>
      <c r="CZ39" s="33" t="str">
        <f t="shared" si="31"/>
        <v/>
      </c>
      <c r="DA39" s="33" t="str">
        <f t="shared" si="32"/>
        <v/>
      </c>
      <c r="DB39" s="33" t="str">
        <f t="shared" si="33"/>
        <v/>
      </c>
      <c r="DC39" s="33" t="str">
        <f t="shared" si="34"/>
        <v/>
      </c>
      <c r="DD39" s="33" t="str">
        <f t="shared" si="35"/>
        <v/>
      </c>
      <c r="DE39" s="33" t="str">
        <f t="shared" si="36"/>
        <v/>
      </c>
      <c r="DF39" s="33" t="str">
        <f t="shared" si="37"/>
        <v/>
      </c>
      <c r="DH39" s="45">
        <v>35</v>
      </c>
      <c r="DI39" s="33"/>
      <c r="DJ39" s="33"/>
      <c r="DK39" s="33"/>
      <c r="DL39" s="33"/>
      <c r="DM39" s="33" t="s">
        <v>509</v>
      </c>
      <c r="DN39" s="33"/>
      <c r="DO39" s="33"/>
      <c r="DP39" s="33"/>
      <c r="DQ39" s="33"/>
      <c r="DR39" s="33"/>
      <c r="DS39" s="33"/>
      <c r="DT39" s="33"/>
      <c r="DU39" s="33"/>
      <c r="DV39" s="33"/>
      <c r="DW39" s="33"/>
      <c r="DX39" s="33"/>
      <c r="DY39" s="33"/>
      <c r="DZ39" s="33"/>
      <c r="EA39" s="33"/>
      <c r="EB39" s="33"/>
      <c r="ED39" s="45">
        <v>35</v>
      </c>
      <c r="EE39" s="33">
        <f t="shared" si="38"/>
        <v>0</v>
      </c>
      <c r="EF39" s="33">
        <f t="shared" si="39"/>
        <v>0</v>
      </c>
      <c r="EG39" s="33">
        <f t="shared" si="40"/>
        <v>0</v>
      </c>
      <c r="EH39" s="33">
        <f t="shared" si="41"/>
        <v>0</v>
      </c>
      <c r="EI39" s="33">
        <f t="shared" si="42"/>
        <v>60</v>
      </c>
      <c r="EJ39" s="33">
        <f t="shared" si="43"/>
        <v>0</v>
      </c>
      <c r="EK39" s="33">
        <f t="shared" si="44"/>
        <v>0</v>
      </c>
      <c r="EL39" s="33">
        <f t="shared" si="45"/>
        <v>0</v>
      </c>
      <c r="EM39" s="33">
        <f t="shared" si="46"/>
        <v>0</v>
      </c>
      <c r="EN39" s="33">
        <f t="shared" si="47"/>
        <v>0</v>
      </c>
      <c r="EO39" s="33">
        <f t="shared" si="48"/>
        <v>0</v>
      </c>
      <c r="EP39" s="33">
        <f t="shared" si="49"/>
        <v>0</v>
      </c>
      <c r="EQ39" s="33">
        <f t="shared" si="50"/>
        <v>0</v>
      </c>
      <c r="ER39" s="33">
        <f t="shared" si="51"/>
        <v>0</v>
      </c>
      <c r="ES39" s="33">
        <f t="shared" si="52"/>
        <v>0</v>
      </c>
      <c r="ET39" s="33">
        <f t="shared" si="53"/>
        <v>0</v>
      </c>
      <c r="EU39" s="33">
        <f t="shared" si="54"/>
        <v>0</v>
      </c>
      <c r="EV39" s="33">
        <f t="shared" si="55"/>
        <v>0</v>
      </c>
      <c r="EW39" s="33">
        <f t="shared" si="56"/>
        <v>0</v>
      </c>
      <c r="EX39" s="33">
        <f t="shared" si="57"/>
        <v>0</v>
      </c>
      <c r="EZ39" s="45">
        <v>35</v>
      </c>
      <c r="FA39" s="38"/>
      <c r="FB39" s="39"/>
      <c r="FC39" s="37"/>
      <c r="FD39" s="37"/>
      <c r="FE39" s="37">
        <v>2213400</v>
      </c>
      <c r="FF39" s="37"/>
      <c r="FG39" s="37"/>
      <c r="FH39" s="37"/>
      <c r="FI39" s="37"/>
      <c r="FJ39" s="37"/>
      <c r="FK39" s="43"/>
      <c r="FL39" s="37"/>
      <c r="FM39" s="37"/>
      <c r="FN39" s="37"/>
      <c r="FO39" s="37"/>
      <c r="FP39" s="37"/>
      <c r="FQ39" s="37"/>
      <c r="FR39" s="37"/>
      <c r="FS39" s="37"/>
      <c r="FT39" s="37"/>
      <c r="FV39" s="49">
        <v>35</v>
      </c>
      <c r="FW39" s="46">
        <f t="shared" si="58"/>
        <v>0</v>
      </c>
      <c r="FX39" s="46">
        <f t="shared" si="59"/>
        <v>0</v>
      </c>
      <c r="FY39" s="46">
        <f t="shared" si="60"/>
        <v>0</v>
      </c>
      <c r="FZ39" s="46">
        <f t="shared" si="61"/>
        <v>0</v>
      </c>
      <c r="GA39" s="46">
        <f t="shared" si="62"/>
        <v>2213400</v>
      </c>
      <c r="GB39" s="46">
        <f t="shared" si="63"/>
        <v>0</v>
      </c>
      <c r="GC39" s="46">
        <f t="shared" si="64"/>
        <v>0</v>
      </c>
      <c r="GD39" s="46">
        <f t="shared" si="65"/>
        <v>0</v>
      </c>
      <c r="GE39" s="46">
        <f t="shared" si="66"/>
        <v>0</v>
      </c>
      <c r="GF39" s="46">
        <f t="shared" si="67"/>
        <v>0</v>
      </c>
      <c r="GG39" s="46">
        <f t="shared" si="68"/>
        <v>0</v>
      </c>
      <c r="GH39" s="46">
        <f t="shared" si="69"/>
        <v>0</v>
      </c>
      <c r="GI39" s="46">
        <f t="shared" si="70"/>
        <v>0</v>
      </c>
      <c r="GJ39" s="46">
        <f t="shared" si="71"/>
        <v>0</v>
      </c>
      <c r="GK39" s="46">
        <f t="shared" si="72"/>
        <v>0</v>
      </c>
      <c r="GL39" s="46">
        <f t="shared" si="73"/>
        <v>0</v>
      </c>
      <c r="GM39" s="46">
        <f t="shared" si="74"/>
        <v>0</v>
      </c>
      <c r="GN39" s="46">
        <f t="shared" si="75"/>
        <v>0</v>
      </c>
      <c r="GO39" s="46">
        <f t="shared" si="76"/>
        <v>0</v>
      </c>
      <c r="GP39" s="46">
        <f t="shared" si="77"/>
        <v>0</v>
      </c>
      <c r="GQ39" s="129">
        <f t="array" ref="GQ39">+MIN(IF(FW39:GP39&lt;&gt;0,FW39:GP39))</f>
        <v>2213400</v>
      </c>
      <c r="GR39" s="121">
        <v>2565820.88</v>
      </c>
      <c r="GS39" s="132" t="str">
        <f t="shared" si="78"/>
        <v>Cumple</v>
      </c>
      <c r="GT39" s="117"/>
      <c r="GU39" s="45">
        <v>35</v>
      </c>
      <c r="GV39" s="53">
        <f t="shared" si="79"/>
        <v>0</v>
      </c>
      <c r="GW39" s="53">
        <f t="shared" si="80"/>
        <v>0</v>
      </c>
      <c r="GX39" s="53">
        <f t="shared" si="81"/>
        <v>0</v>
      </c>
      <c r="GY39" s="53">
        <f t="shared" si="82"/>
        <v>0</v>
      </c>
      <c r="GZ39" s="53">
        <f t="shared" si="83"/>
        <v>40</v>
      </c>
      <c r="HA39" s="53">
        <f t="shared" si="84"/>
        <v>0</v>
      </c>
      <c r="HB39" s="53">
        <f t="shared" si="85"/>
        <v>0</v>
      </c>
      <c r="HC39" s="53">
        <f t="shared" si="86"/>
        <v>0</v>
      </c>
      <c r="HD39" s="53">
        <f t="shared" si="87"/>
        <v>0</v>
      </c>
      <c r="HE39" s="53">
        <f t="shared" si="88"/>
        <v>0</v>
      </c>
      <c r="HF39" s="53">
        <f t="shared" si="89"/>
        <v>0</v>
      </c>
      <c r="HG39" s="53">
        <f t="shared" si="90"/>
        <v>0</v>
      </c>
      <c r="HH39" s="53">
        <f t="shared" si="91"/>
        <v>0</v>
      </c>
      <c r="HI39" s="53">
        <f t="shared" si="92"/>
        <v>0</v>
      </c>
      <c r="HJ39" s="53">
        <f t="shared" si="93"/>
        <v>0</v>
      </c>
      <c r="HK39" s="53">
        <f t="shared" si="94"/>
        <v>0</v>
      </c>
      <c r="HL39" s="53">
        <f t="shared" si="95"/>
        <v>0</v>
      </c>
      <c r="HM39" s="53">
        <f t="shared" si="96"/>
        <v>0</v>
      </c>
      <c r="HN39" s="53">
        <f t="shared" si="97"/>
        <v>0</v>
      </c>
      <c r="HO39" s="54">
        <f t="shared" si="98"/>
        <v>0</v>
      </c>
      <c r="HQ39" s="45">
        <v>35</v>
      </c>
      <c r="HR39" s="56">
        <f t="shared" si="120"/>
        <v>100</v>
      </c>
      <c r="HS39" s="61" t="str">
        <f>+IF(MAXA(HU39:IN39)=0,"NO ADJUDICADO",HLOOKUP(MAXA(HU39:IN39),HU39:$IN$93,(90-HQ39),FALSE))</f>
        <v>CESAR TABARES L Y  COMPAÑÍA LTDA -  CTL COMPANY</v>
      </c>
      <c r="HT39" s="119">
        <f t="shared" si="99"/>
        <v>2213400</v>
      </c>
      <c r="HU39" s="54">
        <f t="shared" si="100"/>
        <v>0</v>
      </c>
      <c r="HV39" s="54">
        <f t="shared" si="101"/>
        <v>0</v>
      </c>
      <c r="HW39" s="54">
        <f t="shared" si="102"/>
        <v>0</v>
      </c>
      <c r="HX39" s="54">
        <f t="shared" si="103"/>
        <v>0</v>
      </c>
      <c r="HY39" s="54">
        <f t="shared" si="104"/>
        <v>100</v>
      </c>
      <c r="HZ39" s="54">
        <f t="shared" si="105"/>
        <v>0</v>
      </c>
      <c r="IA39" s="54">
        <f t="shared" si="106"/>
        <v>0</v>
      </c>
      <c r="IB39" s="54">
        <f t="shared" si="107"/>
        <v>0</v>
      </c>
      <c r="IC39" s="54">
        <f t="shared" si="108"/>
        <v>0</v>
      </c>
      <c r="ID39" s="54">
        <f t="shared" si="109"/>
        <v>0</v>
      </c>
      <c r="IE39" s="54">
        <f t="shared" si="110"/>
        <v>0</v>
      </c>
      <c r="IF39" s="54">
        <f t="shared" si="111"/>
        <v>0</v>
      </c>
      <c r="IG39" s="54">
        <f t="shared" si="112"/>
        <v>0</v>
      </c>
      <c r="IH39" s="54">
        <f t="shared" si="113"/>
        <v>0</v>
      </c>
      <c r="II39" s="54">
        <f t="shared" si="114"/>
        <v>0</v>
      </c>
      <c r="IJ39" s="54">
        <f t="shared" si="115"/>
        <v>0</v>
      </c>
      <c r="IK39" s="54">
        <f t="shared" si="116"/>
        <v>0</v>
      </c>
      <c r="IL39" s="54">
        <f t="shared" si="117"/>
        <v>0</v>
      </c>
      <c r="IM39" s="54">
        <f t="shared" si="118"/>
        <v>0</v>
      </c>
      <c r="IN39" s="54">
        <f t="shared" si="119"/>
        <v>0</v>
      </c>
    </row>
    <row r="40" spans="2:248" ht="16.5" customHeight="1" x14ac:dyDescent="0.35">
      <c r="B40" s="45">
        <v>36</v>
      </c>
      <c r="C40" s="33"/>
      <c r="D40" s="33"/>
      <c r="E40" s="33"/>
      <c r="F40" s="33"/>
      <c r="G40" s="33"/>
      <c r="H40" s="33"/>
      <c r="I40" s="33"/>
      <c r="J40" s="33"/>
      <c r="K40" s="33"/>
      <c r="L40" s="33"/>
      <c r="M40" s="33"/>
      <c r="N40" s="33"/>
      <c r="O40" s="33"/>
      <c r="P40" s="33"/>
      <c r="Q40" s="33"/>
      <c r="R40" s="33"/>
      <c r="S40" s="33"/>
      <c r="T40" s="33"/>
      <c r="U40" s="33"/>
      <c r="V40" s="33"/>
      <c r="X40" s="45">
        <v>36</v>
      </c>
      <c r="Y40" s="33"/>
      <c r="Z40" s="33"/>
      <c r="AA40" s="33"/>
      <c r="AB40" s="33"/>
      <c r="AC40" s="33"/>
      <c r="AD40" s="33"/>
      <c r="AE40" s="33"/>
      <c r="AF40" s="33"/>
      <c r="AG40" s="33"/>
      <c r="AH40" s="33"/>
      <c r="AI40" s="33"/>
      <c r="AJ40" s="33"/>
      <c r="AK40" s="33"/>
      <c r="AL40" s="33"/>
      <c r="AM40" s="33"/>
      <c r="AN40" s="33"/>
      <c r="AO40" s="33"/>
      <c r="AP40" s="33"/>
      <c r="AQ40" s="33"/>
      <c r="AR40" s="33"/>
      <c r="AS40" s="60"/>
      <c r="AT40" s="45">
        <v>36</v>
      </c>
      <c r="AU40" s="33"/>
      <c r="AV40" s="33"/>
      <c r="AW40" s="33"/>
      <c r="AX40" s="33"/>
      <c r="AY40" s="33"/>
      <c r="AZ40" s="33"/>
      <c r="BA40" s="33"/>
      <c r="BB40" s="33"/>
      <c r="BC40" s="33"/>
      <c r="BD40" s="33"/>
      <c r="BE40" s="33"/>
      <c r="BF40" s="33"/>
      <c r="BG40" s="33"/>
      <c r="BH40" s="33"/>
      <c r="BI40" s="33"/>
      <c r="BJ40" s="33"/>
      <c r="BK40" s="33"/>
      <c r="BL40" s="33"/>
      <c r="BM40" s="33"/>
      <c r="BN40" s="33"/>
      <c r="BP40" s="45">
        <v>36</v>
      </c>
      <c r="BQ40" s="33"/>
      <c r="BR40" s="33"/>
      <c r="BS40" s="33"/>
      <c r="BT40" s="33"/>
      <c r="BU40" s="33"/>
      <c r="BV40" s="33"/>
      <c r="BW40" s="33"/>
      <c r="BX40" s="33"/>
      <c r="BY40" s="33"/>
      <c r="BZ40" s="33"/>
      <c r="CA40" s="33"/>
      <c r="CB40" s="33"/>
      <c r="CC40" s="33"/>
      <c r="CD40" s="33"/>
      <c r="CE40" s="33"/>
      <c r="CF40" s="33"/>
      <c r="CG40" s="33"/>
      <c r="CH40" s="33"/>
      <c r="CI40" s="33"/>
      <c r="CJ40" s="33"/>
      <c r="CL40" s="45">
        <v>36</v>
      </c>
      <c r="CM40" s="33" t="str">
        <f t="shared" si="18"/>
        <v/>
      </c>
      <c r="CN40" s="33" t="str">
        <f t="shared" si="19"/>
        <v/>
      </c>
      <c r="CO40" s="33" t="str">
        <f t="shared" si="20"/>
        <v/>
      </c>
      <c r="CP40" s="33" t="str">
        <f t="shared" si="21"/>
        <v/>
      </c>
      <c r="CQ40" s="33" t="str">
        <f t="shared" si="22"/>
        <v/>
      </c>
      <c r="CR40" s="33" t="str">
        <f t="shared" si="23"/>
        <v/>
      </c>
      <c r="CS40" s="33" t="str">
        <f t="shared" si="24"/>
        <v/>
      </c>
      <c r="CT40" s="33" t="str">
        <f t="shared" si="25"/>
        <v/>
      </c>
      <c r="CU40" s="33" t="str">
        <f t="shared" si="26"/>
        <v/>
      </c>
      <c r="CV40" s="33" t="str">
        <f t="shared" si="27"/>
        <v/>
      </c>
      <c r="CW40" s="33" t="str">
        <f t="shared" si="28"/>
        <v/>
      </c>
      <c r="CX40" s="33" t="str">
        <f t="shared" si="29"/>
        <v/>
      </c>
      <c r="CY40" s="33" t="str">
        <f t="shared" si="30"/>
        <v/>
      </c>
      <c r="CZ40" s="33" t="str">
        <f t="shared" si="31"/>
        <v/>
      </c>
      <c r="DA40" s="33" t="str">
        <f t="shared" si="32"/>
        <v/>
      </c>
      <c r="DB40" s="33" t="str">
        <f t="shared" si="33"/>
        <v/>
      </c>
      <c r="DC40" s="33" t="str">
        <f t="shared" si="34"/>
        <v/>
      </c>
      <c r="DD40" s="33" t="str">
        <f t="shared" si="35"/>
        <v/>
      </c>
      <c r="DE40" s="33" t="str">
        <f t="shared" si="36"/>
        <v/>
      </c>
      <c r="DF40" s="33" t="str">
        <f t="shared" si="37"/>
        <v/>
      </c>
      <c r="DH40" s="45">
        <v>36</v>
      </c>
      <c r="DI40" s="33"/>
      <c r="DJ40" s="33"/>
      <c r="DK40" s="33"/>
      <c r="DL40" s="33"/>
      <c r="DM40" s="33"/>
      <c r="DN40" s="33"/>
      <c r="DO40" s="33"/>
      <c r="DP40" s="33"/>
      <c r="DQ40" s="33"/>
      <c r="DR40" s="33"/>
      <c r="DS40" s="33"/>
      <c r="DT40" s="33"/>
      <c r="DU40" s="33"/>
      <c r="DV40" s="33"/>
      <c r="DW40" s="33"/>
      <c r="DX40" s="33"/>
      <c r="DY40" s="33"/>
      <c r="DZ40" s="33"/>
      <c r="EA40" s="33"/>
      <c r="EB40" s="33"/>
      <c r="ED40" s="45">
        <v>36</v>
      </c>
      <c r="EE40" s="33">
        <f t="shared" si="38"/>
        <v>0</v>
      </c>
      <c r="EF40" s="33">
        <f t="shared" si="39"/>
        <v>0</v>
      </c>
      <c r="EG40" s="33">
        <f t="shared" si="40"/>
        <v>0</v>
      </c>
      <c r="EH40" s="33">
        <f t="shared" si="41"/>
        <v>0</v>
      </c>
      <c r="EI40" s="33">
        <f t="shared" si="42"/>
        <v>0</v>
      </c>
      <c r="EJ40" s="33">
        <f t="shared" si="43"/>
        <v>0</v>
      </c>
      <c r="EK40" s="33">
        <f t="shared" si="44"/>
        <v>0</v>
      </c>
      <c r="EL40" s="33">
        <f t="shared" si="45"/>
        <v>0</v>
      </c>
      <c r="EM40" s="33">
        <f t="shared" si="46"/>
        <v>0</v>
      </c>
      <c r="EN40" s="33">
        <f t="shared" si="47"/>
        <v>0</v>
      </c>
      <c r="EO40" s="33">
        <f t="shared" si="48"/>
        <v>0</v>
      </c>
      <c r="EP40" s="33">
        <f t="shared" si="49"/>
        <v>0</v>
      </c>
      <c r="EQ40" s="33">
        <f t="shared" si="50"/>
        <v>0</v>
      </c>
      <c r="ER40" s="33">
        <f t="shared" si="51"/>
        <v>0</v>
      </c>
      <c r="ES40" s="33">
        <f t="shared" si="52"/>
        <v>0</v>
      </c>
      <c r="ET40" s="33">
        <f t="shared" si="53"/>
        <v>0</v>
      </c>
      <c r="EU40" s="33">
        <f t="shared" si="54"/>
        <v>0</v>
      </c>
      <c r="EV40" s="33">
        <f t="shared" si="55"/>
        <v>0</v>
      </c>
      <c r="EW40" s="33">
        <f t="shared" si="56"/>
        <v>0</v>
      </c>
      <c r="EX40" s="33">
        <f t="shared" si="57"/>
        <v>0</v>
      </c>
      <c r="EZ40" s="45">
        <v>36</v>
      </c>
      <c r="FA40" s="38"/>
      <c r="FB40" s="39"/>
      <c r="FC40" s="37"/>
      <c r="FD40" s="37"/>
      <c r="FE40" s="37"/>
      <c r="FF40" s="37"/>
      <c r="FG40" s="37"/>
      <c r="FH40" s="37"/>
      <c r="FI40" s="37"/>
      <c r="FJ40" s="37"/>
      <c r="FK40" s="43"/>
      <c r="FL40" s="37"/>
      <c r="FM40" s="37"/>
      <c r="FN40" s="37"/>
      <c r="FO40" s="37"/>
      <c r="FP40" s="37"/>
      <c r="FQ40" s="37"/>
      <c r="FR40" s="37"/>
      <c r="FS40" s="37"/>
      <c r="FT40" s="37"/>
      <c r="FV40" s="49">
        <v>36</v>
      </c>
      <c r="FW40" s="46">
        <f t="shared" si="58"/>
        <v>0</v>
      </c>
      <c r="FX40" s="46">
        <f t="shared" si="59"/>
        <v>0</v>
      </c>
      <c r="FY40" s="46">
        <f t="shared" si="60"/>
        <v>0</v>
      </c>
      <c r="FZ40" s="46">
        <f t="shared" si="61"/>
        <v>0</v>
      </c>
      <c r="GA40" s="46">
        <f t="shared" si="62"/>
        <v>0</v>
      </c>
      <c r="GB40" s="46">
        <f t="shared" si="63"/>
        <v>0</v>
      </c>
      <c r="GC40" s="46">
        <f t="shared" si="64"/>
        <v>0</v>
      </c>
      <c r="GD40" s="46">
        <f t="shared" si="65"/>
        <v>0</v>
      </c>
      <c r="GE40" s="46">
        <f t="shared" si="66"/>
        <v>0</v>
      </c>
      <c r="GF40" s="46">
        <f t="shared" si="67"/>
        <v>0</v>
      </c>
      <c r="GG40" s="46">
        <f t="shared" si="68"/>
        <v>0</v>
      </c>
      <c r="GH40" s="46">
        <f t="shared" si="69"/>
        <v>0</v>
      </c>
      <c r="GI40" s="46">
        <f t="shared" si="70"/>
        <v>0</v>
      </c>
      <c r="GJ40" s="46">
        <f t="shared" si="71"/>
        <v>0</v>
      </c>
      <c r="GK40" s="46">
        <f t="shared" si="72"/>
        <v>0</v>
      </c>
      <c r="GL40" s="46">
        <f t="shared" si="73"/>
        <v>0</v>
      </c>
      <c r="GM40" s="46">
        <f t="shared" si="74"/>
        <v>0</v>
      </c>
      <c r="GN40" s="46">
        <f t="shared" si="75"/>
        <v>0</v>
      </c>
      <c r="GO40" s="46">
        <f t="shared" si="76"/>
        <v>0</v>
      </c>
      <c r="GP40" s="46">
        <f t="shared" si="77"/>
        <v>0</v>
      </c>
      <c r="GQ40" s="129">
        <f t="array" ref="GQ40">+MIN(IF(FW40:GP40&lt;&gt;0,FW40:GP40))</f>
        <v>0</v>
      </c>
      <c r="GR40" s="121">
        <v>10655617</v>
      </c>
      <c r="GS40" s="132" t="str">
        <f t="shared" si="78"/>
        <v>Cumple</v>
      </c>
      <c r="GT40" s="117"/>
      <c r="GU40" s="45">
        <v>36</v>
      </c>
      <c r="GV40" s="53">
        <f t="shared" si="79"/>
        <v>0</v>
      </c>
      <c r="GW40" s="53">
        <f t="shared" si="80"/>
        <v>0</v>
      </c>
      <c r="GX40" s="53">
        <f t="shared" si="81"/>
        <v>0</v>
      </c>
      <c r="GY40" s="53">
        <f t="shared" si="82"/>
        <v>0</v>
      </c>
      <c r="GZ40" s="53">
        <f t="shared" si="83"/>
        <v>0</v>
      </c>
      <c r="HA40" s="53">
        <f t="shared" si="84"/>
        <v>0</v>
      </c>
      <c r="HB40" s="53">
        <f t="shared" si="85"/>
        <v>0</v>
      </c>
      <c r="HC40" s="53">
        <f t="shared" si="86"/>
        <v>0</v>
      </c>
      <c r="HD40" s="53">
        <f t="shared" si="87"/>
        <v>0</v>
      </c>
      <c r="HE40" s="53">
        <f t="shared" si="88"/>
        <v>0</v>
      </c>
      <c r="HF40" s="53">
        <f t="shared" si="89"/>
        <v>0</v>
      </c>
      <c r="HG40" s="53">
        <f t="shared" si="90"/>
        <v>0</v>
      </c>
      <c r="HH40" s="53">
        <f t="shared" si="91"/>
        <v>0</v>
      </c>
      <c r="HI40" s="53">
        <f t="shared" si="92"/>
        <v>0</v>
      </c>
      <c r="HJ40" s="53">
        <f t="shared" si="93"/>
        <v>0</v>
      </c>
      <c r="HK40" s="53">
        <f t="shared" si="94"/>
        <v>0</v>
      </c>
      <c r="HL40" s="53">
        <f t="shared" si="95"/>
        <v>0</v>
      </c>
      <c r="HM40" s="53">
        <f t="shared" si="96"/>
        <v>0</v>
      </c>
      <c r="HN40" s="53">
        <f t="shared" si="97"/>
        <v>0</v>
      </c>
      <c r="HO40" s="54">
        <f t="shared" si="98"/>
        <v>0</v>
      </c>
      <c r="HQ40" s="45">
        <v>36</v>
      </c>
      <c r="HR40" s="56">
        <f t="shared" si="120"/>
        <v>0</v>
      </c>
      <c r="HS40" s="61" t="str">
        <f>+IF(MAXA(HU40:IN40)=0,"NO ADJUDICADO",HLOOKUP(MAXA(HU40:IN40),HU40:$IN$93,(90-HQ40),FALSE))</f>
        <v>NO ADJUDICADO</v>
      </c>
      <c r="HT40" s="119">
        <f t="shared" si="99"/>
        <v>0</v>
      </c>
      <c r="HU40" s="54">
        <f t="shared" si="100"/>
        <v>0</v>
      </c>
      <c r="HV40" s="54">
        <f t="shared" si="101"/>
        <v>0</v>
      </c>
      <c r="HW40" s="54">
        <f t="shared" si="102"/>
        <v>0</v>
      </c>
      <c r="HX40" s="54">
        <f t="shared" si="103"/>
        <v>0</v>
      </c>
      <c r="HY40" s="54">
        <f t="shared" si="104"/>
        <v>0</v>
      </c>
      <c r="HZ40" s="54">
        <f t="shared" si="105"/>
        <v>0</v>
      </c>
      <c r="IA40" s="54">
        <f t="shared" si="106"/>
        <v>0</v>
      </c>
      <c r="IB40" s="54">
        <f t="shared" si="107"/>
        <v>0</v>
      </c>
      <c r="IC40" s="54">
        <f t="shared" si="108"/>
        <v>0</v>
      </c>
      <c r="ID40" s="54">
        <f t="shared" si="109"/>
        <v>0</v>
      </c>
      <c r="IE40" s="54">
        <f t="shared" si="110"/>
        <v>0</v>
      </c>
      <c r="IF40" s="54">
        <f t="shared" si="111"/>
        <v>0</v>
      </c>
      <c r="IG40" s="54">
        <f t="shared" si="112"/>
        <v>0</v>
      </c>
      <c r="IH40" s="54">
        <f t="shared" si="113"/>
        <v>0</v>
      </c>
      <c r="II40" s="54">
        <f t="shared" si="114"/>
        <v>0</v>
      </c>
      <c r="IJ40" s="54">
        <f t="shared" si="115"/>
        <v>0</v>
      </c>
      <c r="IK40" s="54">
        <f t="shared" si="116"/>
        <v>0</v>
      </c>
      <c r="IL40" s="54">
        <f t="shared" si="117"/>
        <v>0</v>
      </c>
      <c r="IM40" s="54">
        <f t="shared" si="118"/>
        <v>0</v>
      </c>
      <c r="IN40" s="54">
        <f t="shared" si="119"/>
        <v>0</v>
      </c>
    </row>
    <row r="41" spans="2:248" ht="16.5" customHeight="1" x14ac:dyDescent="0.35">
      <c r="B41" s="45">
        <v>37</v>
      </c>
      <c r="C41" s="33"/>
      <c r="D41" s="33"/>
      <c r="E41" s="33"/>
      <c r="F41" s="33"/>
      <c r="G41" s="33" t="s">
        <v>79</v>
      </c>
      <c r="H41" s="33"/>
      <c r="I41" s="33"/>
      <c r="J41" s="33"/>
      <c r="K41" s="33"/>
      <c r="L41" s="33"/>
      <c r="M41" s="33"/>
      <c r="N41" s="33"/>
      <c r="O41" s="33" t="s">
        <v>80</v>
      </c>
      <c r="P41" s="33" t="s">
        <v>79</v>
      </c>
      <c r="Q41" s="33"/>
      <c r="R41" s="33" t="s">
        <v>79</v>
      </c>
      <c r="S41" s="33"/>
      <c r="T41" s="33"/>
      <c r="U41" s="33"/>
      <c r="V41" s="33"/>
      <c r="X41" s="45">
        <v>37</v>
      </c>
      <c r="Y41" s="33"/>
      <c r="Z41" s="33"/>
      <c r="AA41" s="33"/>
      <c r="AB41" s="33"/>
      <c r="AC41" s="33" t="s">
        <v>79</v>
      </c>
      <c r="AD41" s="33"/>
      <c r="AE41" s="33"/>
      <c r="AF41" s="33"/>
      <c r="AG41" s="33"/>
      <c r="AH41" s="33"/>
      <c r="AI41" s="33"/>
      <c r="AJ41" s="33"/>
      <c r="AK41" s="33" t="s">
        <v>80</v>
      </c>
      <c r="AL41" s="33" t="s">
        <v>79</v>
      </c>
      <c r="AM41" s="33"/>
      <c r="AN41" s="33" t="s">
        <v>79</v>
      </c>
      <c r="AO41" s="33"/>
      <c r="AP41" s="33"/>
      <c r="AQ41" s="33"/>
      <c r="AR41" s="33"/>
      <c r="AS41" s="60"/>
      <c r="AT41" s="45">
        <v>37</v>
      </c>
      <c r="AU41" s="33"/>
      <c r="AV41" s="33"/>
      <c r="AW41" s="33"/>
      <c r="AX41" s="33"/>
      <c r="AY41" s="33" t="s">
        <v>79</v>
      </c>
      <c r="AZ41" s="33"/>
      <c r="BA41" s="33"/>
      <c r="BB41" s="33"/>
      <c r="BC41" s="33"/>
      <c r="BD41" s="33"/>
      <c r="BE41" s="33"/>
      <c r="BF41" s="33"/>
      <c r="BG41" s="33" t="s">
        <v>79</v>
      </c>
      <c r="BH41" s="33" t="s">
        <v>79</v>
      </c>
      <c r="BI41" s="33"/>
      <c r="BJ41" s="33" t="s">
        <v>79</v>
      </c>
      <c r="BK41" s="33"/>
      <c r="BL41" s="33"/>
      <c r="BM41" s="33"/>
      <c r="BN41" s="33"/>
      <c r="BP41" s="45">
        <v>37</v>
      </c>
      <c r="BQ41" s="33"/>
      <c r="BR41" s="33"/>
      <c r="BS41" s="33"/>
      <c r="BT41" s="33"/>
      <c r="BU41" s="33" t="s">
        <v>507</v>
      </c>
      <c r="BV41" s="33"/>
      <c r="BW41" s="33"/>
      <c r="BX41" s="33"/>
      <c r="BY41" s="33"/>
      <c r="BZ41" s="33"/>
      <c r="CA41" s="33"/>
      <c r="CB41" s="33"/>
      <c r="CC41" s="33" t="s">
        <v>507</v>
      </c>
      <c r="CD41" s="33" t="s">
        <v>507</v>
      </c>
      <c r="CE41" s="33"/>
      <c r="CF41" s="33" t="s">
        <v>507</v>
      </c>
      <c r="CG41" s="33"/>
      <c r="CH41" s="33"/>
      <c r="CI41" s="33"/>
      <c r="CJ41" s="33"/>
      <c r="CL41" s="45">
        <v>37</v>
      </c>
      <c r="CM41" s="33" t="str">
        <f t="shared" si="18"/>
        <v/>
      </c>
      <c r="CN41" s="33" t="str">
        <f t="shared" si="19"/>
        <v/>
      </c>
      <c r="CO41" s="33" t="str">
        <f t="shared" si="20"/>
        <v/>
      </c>
      <c r="CP41" s="33" t="str">
        <f t="shared" si="21"/>
        <v/>
      </c>
      <c r="CQ41" s="33" t="str">
        <f t="shared" si="22"/>
        <v>CUMPLE</v>
      </c>
      <c r="CR41" s="33" t="str">
        <f t="shared" si="23"/>
        <v/>
      </c>
      <c r="CS41" s="33" t="str">
        <f t="shared" si="24"/>
        <v/>
      </c>
      <c r="CT41" s="33" t="str">
        <f t="shared" si="25"/>
        <v/>
      </c>
      <c r="CU41" s="33" t="str">
        <f t="shared" si="26"/>
        <v/>
      </c>
      <c r="CV41" s="33" t="str">
        <f t="shared" si="27"/>
        <v/>
      </c>
      <c r="CW41" s="33" t="str">
        <f t="shared" si="28"/>
        <v/>
      </c>
      <c r="CX41" s="33" t="str">
        <f t="shared" si="29"/>
        <v/>
      </c>
      <c r="CY41" s="33" t="str">
        <f t="shared" si="30"/>
        <v>NO CUMPLE</v>
      </c>
      <c r="CZ41" s="33" t="str">
        <f t="shared" si="31"/>
        <v>CUMPLE</v>
      </c>
      <c r="DA41" s="33" t="str">
        <f t="shared" si="32"/>
        <v/>
      </c>
      <c r="DB41" s="33" t="str">
        <f t="shared" si="33"/>
        <v>CUMPLE</v>
      </c>
      <c r="DC41" s="33" t="str">
        <f t="shared" si="34"/>
        <v/>
      </c>
      <c r="DD41" s="33" t="str">
        <f t="shared" si="35"/>
        <v/>
      </c>
      <c r="DE41" s="33" t="str">
        <f t="shared" si="36"/>
        <v/>
      </c>
      <c r="DF41" s="33" t="str">
        <f t="shared" si="37"/>
        <v/>
      </c>
      <c r="DH41" s="45">
        <v>37</v>
      </c>
      <c r="DI41" s="33"/>
      <c r="DJ41" s="33"/>
      <c r="DK41" s="33"/>
      <c r="DL41" s="33"/>
      <c r="DM41" s="33" t="s">
        <v>95</v>
      </c>
      <c r="DN41" s="33"/>
      <c r="DO41" s="33"/>
      <c r="DP41" s="33"/>
      <c r="DQ41" s="33"/>
      <c r="DR41" s="33"/>
      <c r="DS41" s="33"/>
      <c r="DT41" s="33"/>
      <c r="DU41" s="33" t="s">
        <v>95</v>
      </c>
      <c r="DV41" s="33" t="s">
        <v>511</v>
      </c>
      <c r="DW41" s="33"/>
      <c r="DX41" s="33" t="s">
        <v>99</v>
      </c>
      <c r="DY41" s="33"/>
      <c r="DZ41" s="33"/>
      <c r="EA41" s="33"/>
      <c r="EB41" s="33"/>
      <c r="ED41" s="45">
        <v>37</v>
      </c>
      <c r="EE41" s="33">
        <f t="shared" si="38"/>
        <v>0</v>
      </c>
      <c r="EF41" s="33">
        <f t="shared" si="39"/>
        <v>0</v>
      </c>
      <c r="EG41" s="33">
        <f t="shared" si="40"/>
        <v>0</v>
      </c>
      <c r="EH41" s="33">
        <f t="shared" si="41"/>
        <v>0</v>
      </c>
      <c r="EI41" s="33">
        <f t="shared" si="42"/>
        <v>20</v>
      </c>
      <c r="EJ41" s="33">
        <f t="shared" si="43"/>
        <v>0</v>
      </c>
      <c r="EK41" s="33">
        <f t="shared" si="44"/>
        <v>0</v>
      </c>
      <c r="EL41" s="33">
        <f t="shared" si="45"/>
        <v>0</v>
      </c>
      <c r="EM41" s="33">
        <f t="shared" si="46"/>
        <v>0</v>
      </c>
      <c r="EN41" s="33">
        <f t="shared" si="47"/>
        <v>0</v>
      </c>
      <c r="EO41" s="33">
        <f t="shared" si="48"/>
        <v>0</v>
      </c>
      <c r="EP41" s="33">
        <f t="shared" si="49"/>
        <v>0</v>
      </c>
      <c r="EQ41" s="33">
        <f t="shared" si="50"/>
        <v>20</v>
      </c>
      <c r="ER41" s="33">
        <f t="shared" si="51"/>
        <v>30</v>
      </c>
      <c r="ES41" s="33">
        <f t="shared" si="52"/>
        <v>0</v>
      </c>
      <c r="ET41" s="33">
        <f t="shared" si="53"/>
        <v>30</v>
      </c>
      <c r="EU41" s="33">
        <f t="shared" si="54"/>
        <v>0</v>
      </c>
      <c r="EV41" s="33">
        <f t="shared" si="55"/>
        <v>0</v>
      </c>
      <c r="EW41" s="33">
        <f t="shared" si="56"/>
        <v>0</v>
      </c>
      <c r="EX41" s="33">
        <f t="shared" si="57"/>
        <v>0</v>
      </c>
      <c r="EZ41" s="45">
        <v>37</v>
      </c>
      <c r="FA41" s="38"/>
      <c r="FB41" s="39"/>
      <c r="FC41" s="37"/>
      <c r="FD41" s="37"/>
      <c r="FE41" s="37">
        <v>4948615</v>
      </c>
      <c r="FF41" s="37"/>
      <c r="FG41" s="37"/>
      <c r="FH41" s="37"/>
      <c r="FI41" s="37"/>
      <c r="FJ41" s="37"/>
      <c r="FK41" s="43"/>
      <c r="FL41" s="37"/>
      <c r="FM41" s="37">
        <v>4879000</v>
      </c>
      <c r="FN41" s="37">
        <v>5533500</v>
      </c>
      <c r="FO41" s="37"/>
      <c r="FP41" s="37">
        <v>5474000</v>
      </c>
      <c r="FQ41" s="37"/>
      <c r="FR41" s="37"/>
      <c r="FS41" s="37"/>
      <c r="FT41" s="37"/>
      <c r="FV41" s="49">
        <v>37</v>
      </c>
      <c r="FW41" s="46">
        <f t="shared" si="58"/>
        <v>0</v>
      </c>
      <c r="FX41" s="46">
        <f t="shared" si="59"/>
        <v>0</v>
      </c>
      <c r="FY41" s="46">
        <f t="shared" si="60"/>
        <v>0</v>
      </c>
      <c r="FZ41" s="46">
        <f t="shared" si="61"/>
        <v>0</v>
      </c>
      <c r="GA41" s="46">
        <f t="shared" si="62"/>
        <v>4948615</v>
      </c>
      <c r="GB41" s="46">
        <f t="shared" si="63"/>
        <v>0</v>
      </c>
      <c r="GC41" s="46">
        <f t="shared" si="64"/>
        <v>0</v>
      </c>
      <c r="GD41" s="46">
        <f t="shared" si="65"/>
        <v>0</v>
      </c>
      <c r="GE41" s="46">
        <f t="shared" si="66"/>
        <v>0</v>
      </c>
      <c r="GF41" s="46">
        <f t="shared" si="67"/>
        <v>0</v>
      </c>
      <c r="GG41" s="46">
        <f t="shared" si="68"/>
        <v>0</v>
      </c>
      <c r="GH41" s="46">
        <f t="shared" si="69"/>
        <v>0</v>
      </c>
      <c r="GI41" s="46">
        <f t="shared" si="70"/>
        <v>0</v>
      </c>
      <c r="GJ41" s="46">
        <f t="shared" si="71"/>
        <v>5533500</v>
      </c>
      <c r="GK41" s="46">
        <f t="shared" si="72"/>
        <v>0</v>
      </c>
      <c r="GL41" s="46">
        <f t="shared" si="73"/>
        <v>5474000</v>
      </c>
      <c r="GM41" s="46">
        <f t="shared" si="74"/>
        <v>0</v>
      </c>
      <c r="GN41" s="46">
        <f t="shared" si="75"/>
        <v>0</v>
      </c>
      <c r="GO41" s="46">
        <f t="shared" si="76"/>
        <v>0</v>
      </c>
      <c r="GP41" s="46">
        <f t="shared" si="77"/>
        <v>0</v>
      </c>
      <c r="GQ41" s="129">
        <f t="array" ref="GQ41">+MIN(IF(FW41:GP41&lt;&gt;0,FW41:GP41))</f>
        <v>4948615</v>
      </c>
      <c r="GR41" s="121">
        <v>5551428.54</v>
      </c>
      <c r="GS41" s="132" t="str">
        <f t="shared" si="78"/>
        <v>Cumple</v>
      </c>
      <c r="GT41" s="117"/>
      <c r="GU41" s="45">
        <v>37</v>
      </c>
      <c r="GV41" s="53">
        <f t="shared" si="79"/>
        <v>0</v>
      </c>
      <c r="GW41" s="53">
        <f t="shared" si="80"/>
        <v>0</v>
      </c>
      <c r="GX41" s="53">
        <f t="shared" si="81"/>
        <v>0</v>
      </c>
      <c r="GY41" s="53">
        <f t="shared" si="82"/>
        <v>0</v>
      </c>
      <c r="GZ41" s="53">
        <f t="shared" si="83"/>
        <v>40</v>
      </c>
      <c r="HA41" s="53">
        <f t="shared" si="84"/>
        <v>0</v>
      </c>
      <c r="HB41" s="53">
        <f t="shared" si="85"/>
        <v>0</v>
      </c>
      <c r="HC41" s="53">
        <f t="shared" si="86"/>
        <v>0</v>
      </c>
      <c r="HD41" s="53">
        <f t="shared" si="87"/>
        <v>0</v>
      </c>
      <c r="HE41" s="53">
        <f t="shared" si="88"/>
        <v>0</v>
      </c>
      <c r="HF41" s="53">
        <f t="shared" si="89"/>
        <v>0</v>
      </c>
      <c r="HG41" s="53">
        <f t="shared" si="90"/>
        <v>0</v>
      </c>
      <c r="HH41" s="53">
        <f t="shared" si="91"/>
        <v>0</v>
      </c>
      <c r="HI41" s="53">
        <f t="shared" si="92"/>
        <v>35.772043010752689</v>
      </c>
      <c r="HJ41" s="53">
        <f t="shared" si="93"/>
        <v>0</v>
      </c>
      <c r="HK41" s="53">
        <f t="shared" si="94"/>
        <v>36.160869565217389</v>
      </c>
      <c r="HL41" s="53">
        <f t="shared" si="95"/>
        <v>0</v>
      </c>
      <c r="HM41" s="53">
        <f t="shared" si="96"/>
        <v>0</v>
      </c>
      <c r="HN41" s="53">
        <f t="shared" si="97"/>
        <v>0</v>
      </c>
      <c r="HO41" s="54">
        <f t="shared" si="98"/>
        <v>0</v>
      </c>
      <c r="HQ41" s="45">
        <v>37</v>
      </c>
      <c r="HR41" s="56">
        <f t="shared" si="120"/>
        <v>66.160869565217382</v>
      </c>
      <c r="HS41" s="61" t="str">
        <f>+IF(MAXA(HU41:IN41)=0,"NO ADJUDICADO",HLOOKUP(MAXA(HU41:IN41),HU41:$IN$93,(90-HQ41),FALSE))</f>
        <v>KASSEL GROUP SAS</v>
      </c>
      <c r="HT41" s="119">
        <f t="shared" si="99"/>
        <v>4948615</v>
      </c>
      <c r="HU41" s="54">
        <f t="shared" si="100"/>
        <v>0</v>
      </c>
      <c r="HV41" s="54">
        <f t="shared" si="101"/>
        <v>0</v>
      </c>
      <c r="HW41" s="54">
        <f t="shared" si="102"/>
        <v>0</v>
      </c>
      <c r="HX41" s="54">
        <f t="shared" si="103"/>
        <v>0</v>
      </c>
      <c r="HY41" s="54">
        <f t="shared" si="104"/>
        <v>60</v>
      </c>
      <c r="HZ41" s="54">
        <f t="shared" si="105"/>
        <v>0</v>
      </c>
      <c r="IA41" s="54">
        <f t="shared" si="106"/>
        <v>0</v>
      </c>
      <c r="IB41" s="54">
        <f t="shared" si="107"/>
        <v>0</v>
      </c>
      <c r="IC41" s="54">
        <f t="shared" si="108"/>
        <v>0</v>
      </c>
      <c r="ID41" s="54">
        <f t="shared" si="109"/>
        <v>0</v>
      </c>
      <c r="IE41" s="54">
        <f t="shared" si="110"/>
        <v>0</v>
      </c>
      <c r="IF41" s="54">
        <f t="shared" si="111"/>
        <v>0</v>
      </c>
      <c r="IG41" s="54">
        <f t="shared" si="112"/>
        <v>0</v>
      </c>
      <c r="IH41" s="54">
        <f t="shared" si="113"/>
        <v>65.772043010752697</v>
      </c>
      <c r="II41" s="54">
        <f t="shared" si="114"/>
        <v>0</v>
      </c>
      <c r="IJ41" s="54">
        <f t="shared" si="115"/>
        <v>66.160869565217382</v>
      </c>
      <c r="IK41" s="54">
        <f t="shared" si="116"/>
        <v>0</v>
      </c>
      <c r="IL41" s="54">
        <f t="shared" si="117"/>
        <v>0</v>
      </c>
      <c r="IM41" s="54">
        <f t="shared" si="118"/>
        <v>0</v>
      </c>
      <c r="IN41" s="54">
        <f t="shared" si="119"/>
        <v>0</v>
      </c>
    </row>
    <row r="42" spans="2:248" x14ac:dyDescent="0.35">
      <c r="B42" s="45">
        <v>38</v>
      </c>
      <c r="C42" s="33"/>
      <c r="D42" s="33"/>
      <c r="E42" s="33"/>
      <c r="F42" s="33"/>
      <c r="G42" s="33"/>
      <c r="H42" s="33"/>
      <c r="I42" s="33"/>
      <c r="J42" s="33"/>
      <c r="K42" s="33"/>
      <c r="L42" s="33"/>
      <c r="M42" s="33"/>
      <c r="N42" s="33"/>
      <c r="O42" s="33"/>
      <c r="P42" s="33"/>
      <c r="Q42" s="33"/>
      <c r="R42" s="33"/>
      <c r="S42" s="33"/>
      <c r="T42" s="33"/>
      <c r="U42" s="33"/>
      <c r="V42" s="33"/>
      <c r="X42" s="45">
        <v>38</v>
      </c>
      <c r="Y42" s="33"/>
      <c r="Z42" s="33"/>
      <c r="AA42" s="33"/>
      <c r="AB42" s="33"/>
      <c r="AC42" s="33"/>
      <c r="AD42" s="33"/>
      <c r="AE42" s="33"/>
      <c r="AF42" s="33"/>
      <c r="AG42" s="33"/>
      <c r="AH42" s="33"/>
      <c r="AI42" s="33"/>
      <c r="AJ42" s="33"/>
      <c r="AK42" s="33"/>
      <c r="AL42" s="33"/>
      <c r="AM42" s="33"/>
      <c r="AN42" s="33"/>
      <c r="AO42" s="33"/>
      <c r="AP42" s="33"/>
      <c r="AQ42" s="33"/>
      <c r="AR42" s="33"/>
      <c r="AS42" s="60"/>
      <c r="AT42" s="45">
        <v>38</v>
      </c>
      <c r="AU42" s="33"/>
      <c r="AV42" s="33"/>
      <c r="AW42" s="33"/>
      <c r="AX42" s="33"/>
      <c r="AY42" s="33"/>
      <c r="AZ42" s="33"/>
      <c r="BA42" s="33"/>
      <c r="BB42" s="33"/>
      <c r="BC42" s="33"/>
      <c r="BD42" s="33"/>
      <c r="BE42" s="33"/>
      <c r="BF42" s="33"/>
      <c r="BG42" s="33"/>
      <c r="BH42" s="33"/>
      <c r="BI42" s="33"/>
      <c r="BJ42" s="33"/>
      <c r="BK42" s="33"/>
      <c r="BL42" s="33"/>
      <c r="BM42" s="33"/>
      <c r="BN42" s="33"/>
      <c r="BP42" s="45">
        <v>38</v>
      </c>
      <c r="BQ42" s="33"/>
      <c r="BR42" s="33"/>
      <c r="BS42" s="33"/>
      <c r="BT42" s="33"/>
      <c r="BU42" s="33"/>
      <c r="BV42" s="33"/>
      <c r="BW42" s="33"/>
      <c r="BX42" s="33"/>
      <c r="BY42" s="33"/>
      <c r="BZ42" s="33"/>
      <c r="CA42" s="33"/>
      <c r="CB42" s="33"/>
      <c r="CC42" s="33"/>
      <c r="CD42" s="33"/>
      <c r="CE42" s="33"/>
      <c r="CF42" s="33"/>
      <c r="CG42" s="33"/>
      <c r="CH42" s="33"/>
      <c r="CI42" s="33"/>
      <c r="CJ42" s="33"/>
      <c r="CL42" s="45">
        <v>38</v>
      </c>
      <c r="CM42" s="33" t="str">
        <f t="shared" si="18"/>
        <v/>
      </c>
      <c r="CN42" s="33" t="str">
        <f t="shared" si="19"/>
        <v/>
      </c>
      <c r="CO42" s="33" t="str">
        <f t="shared" si="20"/>
        <v/>
      </c>
      <c r="CP42" s="33" t="str">
        <f t="shared" si="21"/>
        <v/>
      </c>
      <c r="CQ42" s="33" t="str">
        <f t="shared" si="22"/>
        <v/>
      </c>
      <c r="CR42" s="33" t="str">
        <f t="shared" si="23"/>
        <v/>
      </c>
      <c r="CS42" s="33" t="str">
        <f t="shared" si="24"/>
        <v/>
      </c>
      <c r="CT42" s="33" t="str">
        <f t="shared" si="25"/>
        <v/>
      </c>
      <c r="CU42" s="33" t="str">
        <f t="shared" si="26"/>
        <v/>
      </c>
      <c r="CV42" s="33" t="str">
        <f t="shared" si="27"/>
        <v/>
      </c>
      <c r="CW42" s="33" t="str">
        <f t="shared" si="28"/>
        <v/>
      </c>
      <c r="CX42" s="33" t="str">
        <f t="shared" si="29"/>
        <v/>
      </c>
      <c r="CY42" s="33" t="str">
        <f t="shared" si="30"/>
        <v/>
      </c>
      <c r="CZ42" s="33" t="str">
        <f t="shared" si="31"/>
        <v/>
      </c>
      <c r="DA42" s="33" t="str">
        <f t="shared" si="32"/>
        <v/>
      </c>
      <c r="DB42" s="33" t="str">
        <f t="shared" si="33"/>
        <v/>
      </c>
      <c r="DC42" s="33" t="str">
        <f t="shared" si="34"/>
        <v/>
      </c>
      <c r="DD42" s="33" t="str">
        <f t="shared" si="35"/>
        <v/>
      </c>
      <c r="DE42" s="33" t="str">
        <f t="shared" si="36"/>
        <v/>
      </c>
      <c r="DF42" s="33" t="str">
        <f t="shared" si="37"/>
        <v/>
      </c>
      <c r="DH42" s="45">
        <v>38</v>
      </c>
      <c r="DI42" s="33"/>
      <c r="DJ42" s="33"/>
      <c r="DK42" s="33"/>
      <c r="DL42" s="33"/>
      <c r="DM42" s="33"/>
      <c r="DN42" s="33"/>
      <c r="DO42" s="33"/>
      <c r="DP42" s="33"/>
      <c r="DQ42" s="33"/>
      <c r="DR42" s="33"/>
      <c r="DS42" s="33"/>
      <c r="DT42" s="33"/>
      <c r="DU42" s="33"/>
      <c r="DV42" s="33"/>
      <c r="DW42" s="33"/>
      <c r="DX42" s="33"/>
      <c r="DY42" s="33"/>
      <c r="DZ42" s="33"/>
      <c r="EA42" s="33"/>
      <c r="EB42" s="33"/>
      <c r="ED42" s="45">
        <v>38</v>
      </c>
      <c r="EE42" s="33">
        <f t="shared" si="38"/>
        <v>0</v>
      </c>
      <c r="EF42" s="33">
        <f t="shared" si="39"/>
        <v>0</v>
      </c>
      <c r="EG42" s="33">
        <f t="shared" si="40"/>
        <v>0</v>
      </c>
      <c r="EH42" s="33">
        <f t="shared" si="41"/>
        <v>0</v>
      </c>
      <c r="EI42" s="33">
        <f t="shared" si="42"/>
        <v>0</v>
      </c>
      <c r="EJ42" s="33">
        <f t="shared" si="43"/>
        <v>0</v>
      </c>
      <c r="EK42" s="33">
        <f t="shared" si="44"/>
        <v>0</v>
      </c>
      <c r="EL42" s="33">
        <f t="shared" si="45"/>
        <v>0</v>
      </c>
      <c r="EM42" s="33">
        <f t="shared" si="46"/>
        <v>0</v>
      </c>
      <c r="EN42" s="33">
        <f t="shared" si="47"/>
        <v>0</v>
      </c>
      <c r="EO42" s="33">
        <f t="shared" si="48"/>
        <v>0</v>
      </c>
      <c r="EP42" s="33">
        <f t="shared" si="49"/>
        <v>0</v>
      </c>
      <c r="EQ42" s="33">
        <f t="shared" si="50"/>
        <v>0</v>
      </c>
      <c r="ER42" s="33">
        <f t="shared" si="51"/>
        <v>0</v>
      </c>
      <c r="ES42" s="33">
        <f t="shared" si="52"/>
        <v>0</v>
      </c>
      <c r="ET42" s="33">
        <f t="shared" si="53"/>
        <v>0</v>
      </c>
      <c r="EU42" s="33">
        <f t="shared" si="54"/>
        <v>0</v>
      </c>
      <c r="EV42" s="33">
        <f t="shared" si="55"/>
        <v>0</v>
      </c>
      <c r="EW42" s="33">
        <f t="shared" si="56"/>
        <v>0</v>
      </c>
      <c r="EX42" s="33">
        <f t="shared" si="57"/>
        <v>0</v>
      </c>
      <c r="EZ42" s="45">
        <v>38</v>
      </c>
      <c r="FA42" s="38"/>
      <c r="FB42" s="39"/>
      <c r="FC42" s="37"/>
      <c r="FD42" s="37"/>
      <c r="FE42" s="37"/>
      <c r="FF42" s="37"/>
      <c r="FG42" s="37"/>
      <c r="FH42" s="37"/>
      <c r="FI42" s="37"/>
      <c r="FJ42" s="37"/>
      <c r="FK42" s="43"/>
      <c r="FL42" s="37"/>
      <c r="FM42" s="37"/>
      <c r="FN42" s="37"/>
      <c r="FO42" s="37"/>
      <c r="FP42" s="37"/>
      <c r="FQ42" s="37"/>
      <c r="FR42" s="37"/>
      <c r="FS42" s="37"/>
      <c r="FT42" s="37"/>
      <c r="FV42" s="49">
        <v>38</v>
      </c>
      <c r="FW42" s="46">
        <f t="shared" si="58"/>
        <v>0</v>
      </c>
      <c r="FX42" s="46">
        <f t="shared" si="59"/>
        <v>0</v>
      </c>
      <c r="FY42" s="46">
        <f t="shared" si="60"/>
        <v>0</v>
      </c>
      <c r="FZ42" s="46">
        <f t="shared" si="61"/>
        <v>0</v>
      </c>
      <c r="GA42" s="46">
        <f t="shared" si="62"/>
        <v>0</v>
      </c>
      <c r="GB42" s="46">
        <f t="shared" si="63"/>
        <v>0</v>
      </c>
      <c r="GC42" s="46">
        <f t="shared" si="64"/>
        <v>0</v>
      </c>
      <c r="GD42" s="46">
        <f t="shared" si="65"/>
        <v>0</v>
      </c>
      <c r="GE42" s="46">
        <f t="shared" si="66"/>
        <v>0</v>
      </c>
      <c r="GF42" s="46">
        <f t="shared" si="67"/>
        <v>0</v>
      </c>
      <c r="GG42" s="46">
        <f t="shared" si="68"/>
        <v>0</v>
      </c>
      <c r="GH42" s="46">
        <f t="shared" si="69"/>
        <v>0</v>
      </c>
      <c r="GI42" s="46">
        <f t="shared" si="70"/>
        <v>0</v>
      </c>
      <c r="GJ42" s="46">
        <f t="shared" si="71"/>
        <v>0</v>
      </c>
      <c r="GK42" s="46">
        <f t="shared" si="72"/>
        <v>0</v>
      </c>
      <c r="GL42" s="46">
        <f t="shared" si="73"/>
        <v>0</v>
      </c>
      <c r="GM42" s="46">
        <f t="shared" si="74"/>
        <v>0</v>
      </c>
      <c r="GN42" s="46">
        <f t="shared" si="75"/>
        <v>0</v>
      </c>
      <c r="GO42" s="46">
        <f t="shared" si="76"/>
        <v>0</v>
      </c>
      <c r="GP42" s="46">
        <f t="shared" si="77"/>
        <v>0</v>
      </c>
      <c r="GQ42" s="129">
        <f t="array" ref="GQ42">+MIN(IF(FW42:GP42&lt;&gt;0,FW42:GP42))</f>
        <v>0</v>
      </c>
      <c r="GR42" s="121">
        <v>1574965</v>
      </c>
      <c r="GS42" s="132" t="str">
        <f t="shared" si="78"/>
        <v>Cumple</v>
      </c>
      <c r="GT42" s="117"/>
      <c r="GU42" s="45">
        <v>38</v>
      </c>
      <c r="GV42" s="53">
        <f t="shared" si="79"/>
        <v>0</v>
      </c>
      <c r="GW42" s="53">
        <f t="shared" si="80"/>
        <v>0</v>
      </c>
      <c r="GX42" s="53">
        <f t="shared" si="81"/>
        <v>0</v>
      </c>
      <c r="GY42" s="53">
        <f t="shared" si="82"/>
        <v>0</v>
      </c>
      <c r="GZ42" s="53">
        <f t="shared" si="83"/>
        <v>0</v>
      </c>
      <c r="HA42" s="53">
        <f t="shared" si="84"/>
        <v>0</v>
      </c>
      <c r="HB42" s="53">
        <f t="shared" si="85"/>
        <v>0</v>
      </c>
      <c r="HC42" s="53">
        <f t="shared" si="86"/>
        <v>0</v>
      </c>
      <c r="HD42" s="53">
        <f t="shared" si="87"/>
        <v>0</v>
      </c>
      <c r="HE42" s="53">
        <f t="shared" si="88"/>
        <v>0</v>
      </c>
      <c r="HF42" s="53">
        <f t="shared" si="89"/>
        <v>0</v>
      </c>
      <c r="HG42" s="53">
        <f t="shared" si="90"/>
        <v>0</v>
      </c>
      <c r="HH42" s="53">
        <f t="shared" si="91"/>
        <v>0</v>
      </c>
      <c r="HI42" s="53">
        <f t="shared" si="92"/>
        <v>0</v>
      </c>
      <c r="HJ42" s="53">
        <f t="shared" si="93"/>
        <v>0</v>
      </c>
      <c r="HK42" s="53">
        <f t="shared" si="94"/>
        <v>0</v>
      </c>
      <c r="HL42" s="53">
        <f t="shared" si="95"/>
        <v>0</v>
      </c>
      <c r="HM42" s="53">
        <f t="shared" si="96"/>
        <v>0</v>
      </c>
      <c r="HN42" s="53">
        <f t="shared" si="97"/>
        <v>0</v>
      </c>
      <c r="HO42" s="54">
        <f t="shared" si="98"/>
        <v>0</v>
      </c>
      <c r="HQ42" s="45">
        <v>38</v>
      </c>
      <c r="HR42" s="56">
        <f t="shared" si="120"/>
        <v>0</v>
      </c>
      <c r="HS42" s="61" t="str">
        <f>+IF(MAXA(HU42:IN42)=0,"NO ADJUDICADO",HLOOKUP(MAXA(HU42:IN42),HU42:$IN$93,(90-HQ42),FALSE))</f>
        <v>NO ADJUDICADO</v>
      </c>
      <c r="HT42" s="119">
        <f t="shared" si="99"/>
        <v>0</v>
      </c>
      <c r="HU42" s="54">
        <f t="shared" si="100"/>
        <v>0</v>
      </c>
      <c r="HV42" s="54">
        <f t="shared" si="101"/>
        <v>0</v>
      </c>
      <c r="HW42" s="54">
        <f t="shared" si="102"/>
        <v>0</v>
      </c>
      <c r="HX42" s="54">
        <f t="shared" si="103"/>
        <v>0</v>
      </c>
      <c r="HY42" s="54">
        <f t="shared" si="104"/>
        <v>0</v>
      </c>
      <c r="HZ42" s="54">
        <f t="shared" si="105"/>
        <v>0</v>
      </c>
      <c r="IA42" s="54">
        <f t="shared" si="106"/>
        <v>0</v>
      </c>
      <c r="IB42" s="54">
        <f t="shared" si="107"/>
        <v>0</v>
      </c>
      <c r="IC42" s="54">
        <f t="shared" si="108"/>
        <v>0</v>
      </c>
      <c r="ID42" s="54">
        <f t="shared" si="109"/>
        <v>0</v>
      </c>
      <c r="IE42" s="54">
        <f t="shared" si="110"/>
        <v>0</v>
      </c>
      <c r="IF42" s="54">
        <f t="shared" si="111"/>
        <v>0</v>
      </c>
      <c r="IG42" s="54">
        <f t="shared" si="112"/>
        <v>0</v>
      </c>
      <c r="IH42" s="54">
        <f t="shared" si="113"/>
        <v>0</v>
      </c>
      <c r="II42" s="54">
        <f t="shared" si="114"/>
        <v>0</v>
      </c>
      <c r="IJ42" s="54">
        <f t="shared" si="115"/>
        <v>0</v>
      </c>
      <c r="IK42" s="54">
        <f t="shared" si="116"/>
        <v>0</v>
      </c>
      <c r="IL42" s="54">
        <f t="shared" si="117"/>
        <v>0</v>
      </c>
      <c r="IM42" s="54">
        <f t="shared" si="118"/>
        <v>0</v>
      </c>
      <c r="IN42" s="54">
        <f t="shared" si="119"/>
        <v>0</v>
      </c>
    </row>
    <row r="43" spans="2:248" x14ac:dyDescent="0.35">
      <c r="B43" s="45">
        <v>39</v>
      </c>
      <c r="C43" s="33"/>
      <c r="D43" s="33"/>
      <c r="E43" s="33"/>
      <c r="F43" s="33"/>
      <c r="G43" s="33"/>
      <c r="H43" s="33"/>
      <c r="I43" s="33"/>
      <c r="J43" s="33" t="s">
        <v>79</v>
      </c>
      <c r="K43" s="33"/>
      <c r="L43" s="33"/>
      <c r="M43" s="33"/>
      <c r="N43" s="33"/>
      <c r="O43" s="33"/>
      <c r="P43" s="33"/>
      <c r="Q43" s="33"/>
      <c r="R43" s="33"/>
      <c r="S43" s="33"/>
      <c r="T43" s="33"/>
      <c r="U43" s="33"/>
      <c r="V43" s="33"/>
      <c r="X43" s="45">
        <v>39</v>
      </c>
      <c r="Y43" s="33"/>
      <c r="Z43" s="33"/>
      <c r="AA43" s="33"/>
      <c r="AB43" s="33"/>
      <c r="AC43" s="33"/>
      <c r="AD43" s="33"/>
      <c r="AE43" s="33"/>
      <c r="AF43" s="33" t="s">
        <v>80</v>
      </c>
      <c r="AG43" s="33"/>
      <c r="AH43" s="33"/>
      <c r="AI43" s="33"/>
      <c r="AJ43" s="33"/>
      <c r="AK43" s="33"/>
      <c r="AL43" s="33"/>
      <c r="AM43" s="33"/>
      <c r="AN43" s="33"/>
      <c r="AO43" s="33"/>
      <c r="AP43" s="33"/>
      <c r="AQ43" s="33"/>
      <c r="AR43" s="33"/>
      <c r="AS43" s="60"/>
      <c r="AT43" s="45">
        <v>39</v>
      </c>
      <c r="AU43" s="33"/>
      <c r="AV43" s="33"/>
      <c r="AW43" s="33"/>
      <c r="AX43" s="33"/>
      <c r="AY43" s="33"/>
      <c r="AZ43" s="33"/>
      <c r="BA43" s="33"/>
      <c r="BB43" s="33" t="s">
        <v>79</v>
      </c>
      <c r="BC43" s="33"/>
      <c r="BD43" s="33"/>
      <c r="BE43" s="33"/>
      <c r="BF43" s="33"/>
      <c r="BG43" s="33"/>
      <c r="BH43" s="33"/>
      <c r="BI43" s="33"/>
      <c r="BJ43" s="33"/>
      <c r="BK43" s="33"/>
      <c r="BL43" s="33"/>
      <c r="BM43" s="33"/>
      <c r="BN43" s="33"/>
      <c r="BP43" s="45">
        <v>39</v>
      </c>
      <c r="BQ43" s="33"/>
      <c r="BR43" s="33"/>
      <c r="BS43" s="33"/>
      <c r="BT43" s="33"/>
      <c r="BU43" s="33"/>
      <c r="BV43" s="33"/>
      <c r="BW43" s="33"/>
      <c r="BX43" s="33" t="s">
        <v>507</v>
      </c>
      <c r="BY43" s="33"/>
      <c r="BZ43" s="33"/>
      <c r="CA43" s="33"/>
      <c r="CB43" s="33"/>
      <c r="CC43" s="33"/>
      <c r="CD43" s="33"/>
      <c r="CE43" s="33"/>
      <c r="CF43" s="33"/>
      <c r="CG43" s="33"/>
      <c r="CH43" s="33"/>
      <c r="CI43" s="33"/>
      <c r="CJ43" s="33"/>
      <c r="CL43" s="45">
        <v>39</v>
      </c>
      <c r="CM43" s="33" t="str">
        <f t="shared" si="18"/>
        <v/>
      </c>
      <c r="CN43" s="33" t="str">
        <f t="shared" si="19"/>
        <v/>
      </c>
      <c r="CO43" s="33" t="str">
        <f t="shared" si="20"/>
        <v/>
      </c>
      <c r="CP43" s="33" t="str">
        <f t="shared" si="21"/>
        <v/>
      </c>
      <c r="CQ43" s="33" t="str">
        <f t="shared" si="22"/>
        <v/>
      </c>
      <c r="CR43" s="33" t="str">
        <f t="shared" si="23"/>
        <v/>
      </c>
      <c r="CS43" s="33" t="str">
        <f t="shared" si="24"/>
        <v/>
      </c>
      <c r="CT43" s="33" t="str">
        <f t="shared" si="25"/>
        <v>NO CUMPLE</v>
      </c>
      <c r="CU43" s="33" t="str">
        <f t="shared" si="26"/>
        <v/>
      </c>
      <c r="CV43" s="33" t="str">
        <f t="shared" si="27"/>
        <v/>
      </c>
      <c r="CW43" s="33" t="str">
        <f t="shared" si="28"/>
        <v/>
      </c>
      <c r="CX43" s="33" t="str">
        <f t="shared" si="29"/>
        <v/>
      </c>
      <c r="CY43" s="33" t="str">
        <f t="shared" si="30"/>
        <v/>
      </c>
      <c r="CZ43" s="33" t="str">
        <f t="shared" si="31"/>
        <v/>
      </c>
      <c r="DA43" s="33" t="str">
        <f t="shared" si="32"/>
        <v/>
      </c>
      <c r="DB43" s="33" t="str">
        <f t="shared" si="33"/>
        <v/>
      </c>
      <c r="DC43" s="33" t="str">
        <f t="shared" si="34"/>
        <v/>
      </c>
      <c r="DD43" s="33" t="str">
        <f t="shared" si="35"/>
        <v/>
      </c>
      <c r="DE43" s="33" t="str">
        <f t="shared" si="36"/>
        <v/>
      </c>
      <c r="DF43" s="33" t="str">
        <f t="shared" si="37"/>
        <v/>
      </c>
      <c r="DH43" s="45">
        <v>39</v>
      </c>
      <c r="DI43" s="33"/>
      <c r="DJ43" s="33"/>
      <c r="DK43" s="33"/>
      <c r="DL43" s="33"/>
      <c r="DM43" s="33"/>
      <c r="DN43" s="33"/>
      <c r="DO43" s="33"/>
      <c r="DP43" s="33" t="s">
        <v>96</v>
      </c>
      <c r="DQ43" s="33"/>
      <c r="DR43" s="33"/>
      <c r="DS43" s="33"/>
      <c r="DT43" s="33"/>
      <c r="DU43" s="33"/>
      <c r="DV43" s="33"/>
      <c r="DW43" s="33"/>
      <c r="DX43" s="33"/>
      <c r="DY43" s="33"/>
      <c r="DZ43" s="33"/>
      <c r="EA43" s="33"/>
      <c r="EB43" s="33"/>
      <c r="ED43" s="45">
        <v>39</v>
      </c>
      <c r="EE43" s="33">
        <f t="shared" si="38"/>
        <v>0</v>
      </c>
      <c r="EF43" s="33">
        <f t="shared" si="39"/>
        <v>0</v>
      </c>
      <c r="EG43" s="33">
        <f t="shared" si="40"/>
        <v>0</v>
      </c>
      <c r="EH43" s="33">
        <f t="shared" si="41"/>
        <v>0</v>
      </c>
      <c r="EI43" s="33">
        <f t="shared" si="42"/>
        <v>0</v>
      </c>
      <c r="EJ43" s="33">
        <f t="shared" si="43"/>
        <v>0</v>
      </c>
      <c r="EK43" s="33">
        <f t="shared" si="44"/>
        <v>0</v>
      </c>
      <c r="EL43" s="33">
        <f t="shared" si="45"/>
        <v>60</v>
      </c>
      <c r="EM43" s="33">
        <f t="shared" si="46"/>
        <v>0</v>
      </c>
      <c r="EN43" s="33">
        <f t="shared" si="47"/>
        <v>0</v>
      </c>
      <c r="EO43" s="33">
        <f t="shared" si="48"/>
        <v>0</v>
      </c>
      <c r="EP43" s="33">
        <f t="shared" si="49"/>
        <v>0</v>
      </c>
      <c r="EQ43" s="33">
        <f t="shared" si="50"/>
        <v>0</v>
      </c>
      <c r="ER43" s="33">
        <f t="shared" si="51"/>
        <v>0</v>
      </c>
      <c r="ES43" s="33">
        <f t="shared" si="52"/>
        <v>0</v>
      </c>
      <c r="ET43" s="33">
        <f t="shared" si="53"/>
        <v>0</v>
      </c>
      <c r="EU43" s="33">
        <f t="shared" si="54"/>
        <v>0</v>
      </c>
      <c r="EV43" s="33">
        <f t="shared" si="55"/>
        <v>0</v>
      </c>
      <c r="EW43" s="33">
        <f t="shared" si="56"/>
        <v>0</v>
      </c>
      <c r="EX43" s="33">
        <f t="shared" si="57"/>
        <v>0</v>
      </c>
      <c r="EZ43" s="45">
        <v>39</v>
      </c>
      <c r="FA43" s="38"/>
      <c r="FB43" s="39"/>
      <c r="FC43" s="37"/>
      <c r="FD43" s="37"/>
      <c r="FE43" s="37"/>
      <c r="FF43" s="37"/>
      <c r="FG43" s="37"/>
      <c r="FH43" s="37">
        <v>1002694</v>
      </c>
      <c r="FI43" s="37"/>
      <c r="FJ43" s="37"/>
      <c r="FK43" s="43"/>
      <c r="FL43" s="37"/>
      <c r="FM43" s="37"/>
      <c r="FN43" s="37"/>
      <c r="FO43" s="40"/>
      <c r="FP43" s="37"/>
      <c r="FQ43" s="37"/>
      <c r="FR43" s="37"/>
      <c r="FS43" s="37"/>
      <c r="FT43" s="37"/>
      <c r="FV43" s="49">
        <v>39</v>
      </c>
      <c r="FW43" s="46">
        <f t="shared" si="58"/>
        <v>0</v>
      </c>
      <c r="FX43" s="46">
        <f t="shared" si="59"/>
        <v>0</v>
      </c>
      <c r="FY43" s="46">
        <f t="shared" si="60"/>
        <v>0</v>
      </c>
      <c r="FZ43" s="46">
        <f t="shared" si="61"/>
        <v>0</v>
      </c>
      <c r="GA43" s="46">
        <f t="shared" si="62"/>
        <v>0</v>
      </c>
      <c r="GB43" s="46">
        <f t="shared" si="63"/>
        <v>0</v>
      </c>
      <c r="GC43" s="46">
        <f t="shared" si="64"/>
        <v>0</v>
      </c>
      <c r="GD43" s="46">
        <f t="shared" si="65"/>
        <v>0</v>
      </c>
      <c r="GE43" s="46">
        <f t="shared" si="66"/>
        <v>0</v>
      </c>
      <c r="GF43" s="46">
        <f t="shared" si="67"/>
        <v>0</v>
      </c>
      <c r="GG43" s="46">
        <f t="shared" si="68"/>
        <v>0</v>
      </c>
      <c r="GH43" s="46">
        <f t="shared" si="69"/>
        <v>0</v>
      </c>
      <c r="GI43" s="46">
        <f t="shared" si="70"/>
        <v>0</v>
      </c>
      <c r="GJ43" s="46">
        <f t="shared" si="71"/>
        <v>0</v>
      </c>
      <c r="GK43" s="46">
        <f t="shared" si="72"/>
        <v>0</v>
      </c>
      <c r="GL43" s="46">
        <f t="shared" si="73"/>
        <v>0</v>
      </c>
      <c r="GM43" s="46">
        <f t="shared" si="74"/>
        <v>0</v>
      </c>
      <c r="GN43" s="46">
        <f t="shared" si="75"/>
        <v>0</v>
      </c>
      <c r="GO43" s="46">
        <f t="shared" si="76"/>
        <v>0</v>
      </c>
      <c r="GP43" s="46">
        <f t="shared" si="77"/>
        <v>0</v>
      </c>
      <c r="GQ43" s="129">
        <f t="array" ref="GQ43">+MIN(IF(FW43:GP43&lt;&gt;0,FW43:GP43))</f>
        <v>0</v>
      </c>
      <c r="GR43" s="121">
        <v>1537956</v>
      </c>
      <c r="GS43" s="132" t="str">
        <f t="shared" si="78"/>
        <v>Cumple</v>
      </c>
      <c r="GT43" s="117"/>
      <c r="GU43" s="45">
        <v>39</v>
      </c>
      <c r="GV43" s="53">
        <f t="shared" si="79"/>
        <v>0</v>
      </c>
      <c r="GW43" s="53">
        <f t="shared" si="80"/>
        <v>0</v>
      </c>
      <c r="GX43" s="53">
        <f t="shared" si="81"/>
        <v>0</v>
      </c>
      <c r="GY43" s="53">
        <f t="shared" si="82"/>
        <v>0</v>
      </c>
      <c r="GZ43" s="53">
        <f t="shared" si="83"/>
        <v>0</v>
      </c>
      <c r="HA43" s="53">
        <f t="shared" si="84"/>
        <v>0</v>
      </c>
      <c r="HB43" s="53">
        <f t="shared" si="85"/>
        <v>0</v>
      </c>
      <c r="HC43" s="53">
        <f t="shared" si="86"/>
        <v>0</v>
      </c>
      <c r="HD43" s="53">
        <f t="shared" si="87"/>
        <v>0</v>
      </c>
      <c r="HE43" s="53">
        <f t="shared" si="88"/>
        <v>0</v>
      </c>
      <c r="HF43" s="53">
        <f t="shared" si="89"/>
        <v>0</v>
      </c>
      <c r="HG43" s="53">
        <f t="shared" si="90"/>
        <v>0</v>
      </c>
      <c r="HH43" s="53">
        <f t="shared" si="91"/>
        <v>0</v>
      </c>
      <c r="HI43" s="53">
        <f t="shared" si="92"/>
        <v>0</v>
      </c>
      <c r="HJ43" s="53">
        <f t="shared" si="93"/>
        <v>0</v>
      </c>
      <c r="HK43" s="53">
        <f t="shared" si="94"/>
        <v>0</v>
      </c>
      <c r="HL43" s="53">
        <f t="shared" si="95"/>
        <v>0</v>
      </c>
      <c r="HM43" s="53">
        <f t="shared" si="96"/>
        <v>0</v>
      </c>
      <c r="HN43" s="53">
        <f t="shared" si="97"/>
        <v>0</v>
      </c>
      <c r="HO43" s="54">
        <f t="shared" si="98"/>
        <v>0</v>
      </c>
      <c r="HQ43" s="45">
        <v>39</v>
      </c>
      <c r="HR43" s="56">
        <f t="shared" si="120"/>
        <v>0</v>
      </c>
      <c r="HS43" s="61" t="str">
        <f>+IF(MAXA(HU43:IN43)=0,"NO ADJUDICADO",HLOOKUP(MAXA(HU43:IN43),HU43:$IN$93,(90-HQ43),FALSE))</f>
        <v>NO ADJUDICADO</v>
      </c>
      <c r="HT43" s="119">
        <f t="shared" si="99"/>
        <v>0</v>
      </c>
      <c r="HU43" s="54">
        <f t="shared" si="100"/>
        <v>0</v>
      </c>
      <c r="HV43" s="54">
        <f t="shared" si="101"/>
        <v>0</v>
      </c>
      <c r="HW43" s="54">
        <f t="shared" si="102"/>
        <v>0</v>
      </c>
      <c r="HX43" s="54">
        <f t="shared" si="103"/>
        <v>0</v>
      </c>
      <c r="HY43" s="54">
        <f t="shared" si="104"/>
        <v>0</v>
      </c>
      <c r="HZ43" s="54">
        <f t="shared" si="105"/>
        <v>0</v>
      </c>
      <c r="IA43" s="54">
        <f t="shared" si="106"/>
        <v>0</v>
      </c>
      <c r="IB43" s="54">
        <f t="shared" si="107"/>
        <v>0</v>
      </c>
      <c r="IC43" s="54">
        <f t="shared" si="108"/>
        <v>0</v>
      </c>
      <c r="ID43" s="54">
        <f t="shared" si="109"/>
        <v>0</v>
      </c>
      <c r="IE43" s="54">
        <f t="shared" si="110"/>
        <v>0</v>
      </c>
      <c r="IF43" s="54">
        <f t="shared" si="111"/>
        <v>0</v>
      </c>
      <c r="IG43" s="54">
        <f t="shared" si="112"/>
        <v>0</v>
      </c>
      <c r="IH43" s="54">
        <f t="shared" si="113"/>
        <v>0</v>
      </c>
      <c r="II43" s="54">
        <f t="shared" si="114"/>
        <v>0</v>
      </c>
      <c r="IJ43" s="54">
        <f t="shared" si="115"/>
        <v>0</v>
      </c>
      <c r="IK43" s="54">
        <f t="shared" si="116"/>
        <v>0</v>
      </c>
      <c r="IL43" s="54">
        <f t="shared" si="117"/>
        <v>0</v>
      </c>
      <c r="IM43" s="54">
        <f t="shared" si="118"/>
        <v>0</v>
      </c>
      <c r="IN43" s="54">
        <f t="shared" si="119"/>
        <v>0</v>
      </c>
    </row>
    <row r="44" spans="2:248" ht="18.75" customHeight="1" x14ac:dyDescent="0.35">
      <c r="B44" s="45">
        <v>40</v>
      </c>
      <c r="C44" s="33"/>
      <c r="D44" s="33"/>
      <c r="E44" s="33"/>
      <c r="F44" s="33"/>
      <c r="G44" s="33" t="s">
        <v>79</v>
      </c>
      <c r="H44" s="33"/>
      <c r="I44" s="33"/>
      <c r="J44" s="33"/>
      <c r="K44" s="33"/>
      <c r="L44" s="33"/>
      <c r="M44" s="33"/>
      <c r="N44" s="33"/>
      <c r="O44" s="33"/>
      <c r="P44" s="33"/>
      <c r="Q44" s="33"/>
      <c r="R44" s="33"/>
      <c r="S44" s="33"/>
      <c r="T44" s="33"/>
      <c r="U44" s="33"/>
      <c r="V44" s="33"/>
      <c r="X44" s="45">
        <v>40</v>
      </c>
      <c r="Y44" s="33"/>
      <c r="Z44" s="33"/>
      <c r="AA44" s="33"/>
      <c r="AB44" s="33"/>
      <c r="AC44" s="33" t="s">
        <v>80</v>
      </c>
      <c r="AD44" s="33"/>
      <c r="AE44" s="33"/>
      <c r="AF44" s="33"/>
      <c r="AG44" s="33"/>
      <c r="AH44" s="33"/>
      <c r="AI44" s="33"/>
      <c r="AJ44" s="33"/>
      <c r="AK44" s="33"/>
      <c r="AL44" s="33"/>
      <c r="AM44" s="33"/>
      <c r="AN44" s="33"/>
      <c r="AO44" s="33"/>
      <c r="AP44" s="33"/>
      <c r="AQ44" s="33"/>
      <c r="AR44" s="33"/>
      <c r="AS44" s="60"/>
      <c r="AT44" s="45">
        <v>40</v>
      </c>
      <c r="AU44" s="33"/>
      <c r="AV44" s="33"/>
      <c r="AW44" s="33"/>
      <c r="AX44" s="33"/>
      <c r="AY44" s="33" t="s">
        <v>79</v>
      </c>
      <c r="AZ44" s="33"/>
      <c r="BA44" s="33"/>
      <c r="BB44" s="33"/>
      <c r="BC44" s="33"/>
      <c r="BD44" s="33"/>
      <c r="BE44" s="33"/>
      <c r="BF44" s="33"/>
      <c r="BG44" s="33"/>
      <c r="BH44" s="33"/>
      <c r="BI44" s="33"/>
      <c r="BJ44" s="33"/>
      <c r="BK44" s="33"/>
      <c r="BL44" s="33"/>
      <c r="BM44" s="33"/>
      <c r="BN44" s="33"/>
      <c r="BP44" s="45">
        <v>40</v>
      </c>
      <c r="BQ44" s="33"/>
      <c r="BR44" s="33"/>
      <c r="BS44" s="33"/>
      <c r="BT44" s="33"/>
      <c r="BU44" s="33" t="s">
        <v>507</v>
      </c>
      <c r="BV44" s="33"/>
      <c r="BW44" s="33"/>
      <c r="BX44" s="33"/>
      <c r="BY44" s="33"/>
      <c r="BZ44" s="33"/>
      <c r="CA44" s="33"/>
      <c r="CB44" s="33"/>
      <c r="CC44" s="33"/>
      <c r="CD44" s="33"/>
      <c r="CE44" s="33"/>
      <c r="CF44" s="33"/>
      <c r="CG44" s="33"/>
      <c r="CH44" s="33"/>
      <c r="CI44" s="33"/>
      <c r="CJ44" s="33"/>
      <c r="CL44" s="45">
        <v>40</v>
      </c>
      <c r="CM44" s="33" t="str">
        <f t="shared" si="18"/>
        <v/>
      </c>
      <c r="CN44" s="33" t="str">
        <f t="shared" si="19"/>
        <v/>
      </c>
      <c r="CO44" s="33" t="str">
        <f t="shared" si="20"/>
        <v/>
      </c>
      <c r="CP44" s="33" t="str">
        <f t="shared" si="21"/>
        <v/>
      </c>
      <c r="CQ44" s="33" t="str">
        <f t="shared" si="22"/>
        <v>NO CUMPLE</v>
      </c>
      <c r="CR44" s="33" t="str">
        <f t="shared" si="23"/>
        <v/>
      </c>
      <c r="CS44" s="33" t="str">
        <f t="shared" si="24"/>
        <v/>
      </c>
      <c r="CT44" s="33" t="str">
        <f t="shared" si="25"/>
        <v/>
      </c>
      <c r="CU44" s="33" t="str">
        <f t="shared" si="26"/>
        <v/>
      </c>
      <c r="CV44" s="33" t="str">
        <f t="shared" si="27"/>
        <v/>
      </c>
      <c r="CW44" s="33" t="str">
        <f t="shared" si="28"/>
        <v/>
      </c>
      <c r="CX44" s="33" t="str">
        <f t="shared" si="29"/>
        <v/>
      </c>
      <c r="CY44" s="33" t="str">
        <f t="shared" si="30"/>
        <v/>
      </c>
      <c r="CZ44" s="33" t="str">
        <f t="shared" si="31"/>
        <v/>
      </c>
      <c r="DA44" s="33" t="str">
        <f t="shared" si="32"/>
        <v/>
      </c>
      <c r="DB44" s="33" t="str">
        <f t="shared" si="33"/>
        <v/>
      </c>
      <c r="DC44" s="33" t="str">
        <f t="shared" si="34"/>
        <v/>
      </c>
      <c r="DD44" s="33" t="str">
        <f t="shared" si="35"/>
        <v/>
      </c>
      <c r="DE44" s="33" t="str">
        <f t="shared" si="36"/>
        <v/>
      </c>
      <c r="DF44" s="33" t="str">
        <f t="shared" si="37"/>
        <v/>
      </c>
      <c r="DH44" s="45">
        <v>40</v>
      </c>
      <c r="DI44" s="33"/>
      <c r="DJ44" s="33"/>
      <c r="DK44" s="33"/>
      <c r="DL44" s="33"/>
      <c r="DM44" s="33" t="s">
        <v>99</v>
      </c>
      <c r="DN44" s="33"/>
      <c r="DO44" s="33"/>
      <c r="DP44" s="33"/>
      <c r="DQ44" s="33"/>
      <c r="DR44" s="33"/>
      <c r="DS44" s="33"/>
      <c r="DT44" s="33"/>
      <c r="DU44" s="33"/>
      <c r="DV44" s="33"/>
      <c r="DW44" s="33"/>
      <c r="DX44" s="33"/>
      <c r="DY44" s="33"/>
      <c r="DZ44" s="33"/>
      <c r="EA44" s="33"/>
      <c r="EB44" s="33"/>
      <c r="ED44" s="45">
        <v>40</v>
      </c>
      <c r="EE44" s="33">
        <f t="shared" si="38"/>
        <v>0</v>
      </c>
      <c r="EF44" s="33">
        <f t="shared" si="39"/>
        <v>0</v>
      </c>
      <c r="EG44" s="33">
        <f t="shared" si="40"/>
        <v>0</v>
      </c>
      <c r="EH44" s="33">
        <f t="shared" si="41"/>
        <v>0</v>
      </c>
      <c r="EI44" s="33">
        <f t="shared" si="42"/>
        <v>30</v>
      </c>
      <c r="EJ44" s="33">
        <f t="shared" si="43"/>
        <v>0</v>
      </c>
      <c r="EK44" s="33">
        <f t="shared" si="44"/>
        <v>0</v>
      </c>
      <c r="EL44" s="33">
        <f t="shared" si="45"/>
        <v>0</v>
      </c>
      <c r="EM44" s="33">
        <f t="shared" si="46"/>
        <v>0</v>
      </c>
      <c r="EN44" s="33">
        <f t="shared" si="47"/>
        <v>0</v>
      </c>
      <c r="EO44" s="33">
        <f t="shared" si="48"/>
        <v>0</v>
      </c>
      <c r="EP44" s="33">
        <f t="shared" si="49"/>
        <v>0</v>
      </c>
      <c r="EQ44" s="33">
        <f t="shared" si="50"/>
        <v>0</v>
      </c>
      <c r="ER44" s="33">
        <f t="shared" si="51"/>
        <v>0</v>
      </c>
      <c r="ES44" s="33">
        <f t="shared" si="52"/>
        <v>0</v>
      </c>
      <c r="ET44" s="33">
        <f t="shared" si="53"/>
        <v>0</v>
      </c>
      <c r="EU44" s="33">
        <f t="shared" si="54"/>
        <v>0</v>
      </c>
      <c r="EV44" s="33">
        <f t="shared" si="55"/>
        <v>0</v>
      </c>
      <c r="EW44" s="33">
        <f t="shared" si="56"/>
        <v>0</v>
      </c>
      <c r="EX44" s="33">
        <f t="shared" si="57"/>
        <v>0</v>
      </c>
      <c r="EZ44" s="45">
        <v>40</v>
      </c>
      <c r="FA44" s="38"/>
      <c r="FB44" s="39"/>
      <c r="FC44" s="37"/>
      <c r="FD44" s="37"/>
      <c r="FE44" s="37">
        <v>12152280</v>
      </c>
      <c r="FF44" s="37"/>
      <c r="FG44" s="37"/>
      <c r="FH44" s="37"/>
      <c r="FI44" s="37"/>
      <c r="FJ44" s="37"/>
      <c r="FK44" s="43"/>
      <c r="FL44" s="37"/>
      <c r="FM44" s="37"/>
      <c r="FN44" s="37"/>
      <c r="FO44" s="37"/>
      <c r="FP44" s="37"/>
      <c r="FQ44" s="37"/>
      <c r="FR44" s="37"/>
      <c r="FS44" s="37"/>
      <c r="FT44" s="37"/>
      <c r="FV44" s="49">
        <v>40</v>
      </c>
      <c r="FW44" s="46">
        <f t="shared" si="58"/>
        <v>0</v>
      </c>
      <c r="FX44" s="46">
        <f t="shared" si="59"/>
        <v>0</v>
      </c>
      <c r="FY44" s="46">
        <f t="shared" si="60"/>
        <v>0</v>
      </c>
      <c r="FZ44" s="46">
        <f t="shared" si="61"/>
        <v>0</v>
      </c>
      <c r="GA44" s="46">
        <f t="shared" si="62"/>
        <v>0</v>
      </c>
      <c r="GB44" s="46">
        <f t="shared" si="63"/>
        <v>0</v>
      </c>
      <c r="GC44" s="46">
        <f t="shared" si="64"/>
        <v>0</v>
      </c>
      <c r="GD44" s="46">
        <f t="shared" si="65"/>
        <v>0</v>
      </c>
      <c r="GE44" s="46">
        <f t="shared" si="66"/>
        <v>0</v>
      </c>
      <c r="GF44" s="46">
        <f t="shared" si="67"/>
        <v>0</v>
      </c>
      <c r="GG44" s="46">
        <f t="shared" si="68"/>
        <v>0</v>
      </c>
      <c r="GH44" s="46">
        <f t="shared" si="69"/>
        <v>0</v>
      </c>
      <c r="GI44" s="46">
        <f t="shared" si="70"/>
        <v>0</v>
      </c>
      <c r="GJ44" s="46">
        <f t="shared" si="71"/>
        <v>0</v>
      </c>
      <c r="GK44" s="46">
        <f t="shared" si="72"/>
        <v>0</v>
      </c>
      <c r="GL44" s="46">
        <f t="shared" si="73"/>
        <v>0</v>
      </c>
      <c r="GM44" s="46">
        <f t="shared" si="74"/>
        <v>0</v>
      </c>
      <c r="GN44" s="46">
        <f t="shared" si="75"/>
        <v>0</v>
      </c>
      <c r="GO44" s="46">
        <f t="shared" si="76"/>
        <v>0</v>
      </c>
      <c r="GP44" s="46">
        <f t="shared" si="77"/>
        <v>0</v>
      </c>
      <c r="GQ44" s="129">
        <f t="array" ref="GQ44">+MIN(IF(FW44:GP44&lt;&gt;0,FW44:GP44))</f>
        <v>0</v>
      </c>
      <c r="GR44" s="121">
        <v>13989318.699999999</v>
      </c>
      <c r="GS44" s="132" t="str">
        <f t="shared" si="78"/>
        <v>Cumple</v>
      </c>
      <c r="GT44" s="117"/>
      <c r="GU44" s="45">
        <v>40</v>
      </c>
      <c r="GV44" s="53">
        <f t="shared" si="79"/>
        <v>0</v>
      </c>
      <c r="GW44" s="53">
        <f t="shared" si="80"/>
        <v>0</v>
      </c>
      <c r="GX44" s="53">
        <f t="shared" si="81"/>
        <v>0</v>
      </c>
      <c r="GY44" s="53">
        <f t="shared" si="82"/>
        <v>0</v>
      </c>
      <c r="GZ44" s="53">
        <f t="shared" si="83"/>
        <v>0</v>
      </c>
      <c r="HA44" s="53">
        <f t="shared" si="84"/>
        <v>0</v>
      </c>
      <c r="HB44" s="53">
        <f t="shared" si="85"/>
        <v>0</v>
      </c>
      <c r="HC44" s="53">
        <f t="shared" si="86"/>
        <v>0</v>
      </c>
      <c r="HD44" s="53">
        <f t="shared" si="87"/>
        <v>0</v>
      </c>
      <c r="HE44" s="53">
        <f t="shared" si="88"/>
        <v>0</v>
      </c>
      <c r="HF44" s="53">
        <f t="shared" si="89"/>
        <v>0</v>
      </c>
      <c r="HG44" s="53">
        <f t="shared" si="90"/>
        <v>0</v>
      </c>
      <c r="HH44" s="53">
        <f t="shared" si="91"/>
        <v>0</v>
      </c>
      <c r="HI44" s="53">
        <f t="shared" si="92"/>
        <v>0</v>
      </c>
      <c r="HJ44" s="53">
        <f t="shared" si="93"/>
        <v>0</v>
      </c>
      <c r="HK44" s="53">
        <f t="shared" si="94"/>
        <v>0</v>
      </c>
      <c r="HL44" s="53">
        <f t="shared" si="95"/>
        <v>0</v>
      </c>
      <c r="HM44" s="53">
        <f t="shared" si="96"/>
        <v>0</v>
      </c>
      <c r="HN44" s="53">
        <f t="shared" si="97"/>
        <v>0</v>
      </c>
      <c r="HO44" s="54">
        <f t="shared" si="98"/>
        <v>0</v>
      </c>
      <c r="HQ44" s="45">
        <v>40</v>
      </c>
      <c r="HR44" s="56">
        <f t="shared" si="120"/>
        <v>0</v>
      </c>
      <c r="HS44" s="61" t="str">
        <f>+IF(MAXA(HU44:IN44)=0,"NO ADJUDICADO",HLOOKUP(MAXA(HU44:IN44),HU44:$IN$93,(90-HQ44),FALSE))</f>
        <v>NO ADJUDICADO</v>
      </c>
      <c r="HT44" s="119">
        <f t="shared" si="99"/>
        <v>0</v>
      </c>
      <c r="HU44" s="54">
        <f t="shared" si="100"/>
        <v>0</v>
      </c>
      <c r="HV44" s="54">
        <f t="shared" si="101"/>
        <v>0</v>
      </c>
      <c r="HW44" s="54">
        <f t="shared" si="102"/>
        <v>0</v>
      </c>
      <c r="HX44" s="54">
        <f t="shared" si="103"/>
        <v>0</v>
      </c>
      <c r="HY44" s="54">
        <f t="shared" si="104"/>
        <v>0</v>
      </c>
      <c r="HZ44" s="54">
        <f t="shared" si="105"/>
        <v>0</v>
      </c>
      <c r="IA44" s="54">
        <f t="shared" si="106"/>
        <v>0</v>
      </c>
      <c r="IB44" s="54">
        <f t="shared" si="107"/>
        <v>0</v>
      </c>
      <c r="IC44" s="54">
        <f t="shared" si="108"/>
        <v>0</v>
      </c>
      <c r="ID44" s="54">
        <f t="shared" si="109"/>
        <v>0</v>
      </c>
      <c r="IE44" s="54">
        <f t="shared" si="110"/>
        <v>0</v>
      </c>
      <c r="IF44" s="54">
        <f t="shared" si="111"/>
        <v>0</v>
      </c>
      <c r="IG44" s="54">
        <f t="shared" si="112"/>
        <v>0</v>
      </c>
      <c r="IH44" s="54">
        <f t="shared" si="113"/>
        <v>0</v>
      </c>
      <c r="II44" s="54">
        <f t="shared" si="114"/>
        <v>0</v>
      </c>
      <c r="IJ44" s="54">
        <f t="shared" si="115"/>
        <v>0</v>
      </c>
      <c r="IK44" s="54">
        <f t="shared" si="116"/>
        <v>0</v>
      </c>
      <c r="IL44" s="54">
        <f t="shared" si="117"/>
        <v>0</v>
      </c>
      <c r="IM44" s="54">
        <f t="shared" si="118"/>
        <v>0</v>
      </c>
      <c r="IN44" s="54">
        <f t="shared" si="119"/>
        <v>0</v>
      </c>
    </row>
    <row r="45" spans="2:248" x14ac:dyDescent="0.35">
      <c r="B45" s="45">
        <v>41</v>
      </c>
      <c r="C45" s="33"/>
      <c r="D45" s="33"/>
      <c r="E45" s="33"/>
      <c r="F45" s="33"/>
      <c r="G45" s="33"/>
      <c r="H45" s="33"/>
      <c r="I45" s="33"/>
      <c r="J45" s="33"/>
      <c r="K45" s="33"/>
      <c r="L45" s="33"/>
      <c r="M45" s="33"/>
      <c r="N45" s="33"/>
      <c r="O45" s="33"/>
      <c r="P45" s="33"/>
      <c r="Q45" s="33"/>
      <c r="R45" s="33"/>
      <c r="S45" s="33"/>
      <c r="T45" s="33"/>
      <c r="U45" s="33"/>
      <c r="V45" s="33"/>
      <c r="X45" s="45">
        <v>41</v>
      </c>
      <c r="Y45" s="33"/>
      <c r="Z45" s="33"/>
      <c r="AA45" s="33"/>
      <c r="AB45" s="33"/>
      <c r="AC45" s="33"/>
      <c r="AD45" s="33"/>
      <c r="AE45" s="33"/>
      <c r="AF45" s="33"/>
      <c r="AG45" s="33"/>
      <c r="AH45" s="33"/>
      <c r="AI45" s="33"/>
      <c r="AJ45" s="33"/>
      <c r="AK45" s="33"/>
      <c r="AL45" s="33"/>
      <c r="AM45" s="33"/>
      <c r="AN45" s="33"/>
      <c r="AO45" s="33"/>
      <c r="AP45" s="33"/>
      <c r="AQ45" s="33"/>
      <c r="AR45" s="33"/>
      <c r="AS45" s="60"/>
      <c r="AT45" s="45">
        <v>41</v>
      </c>
      <c r="AU45" s="33"/>
      <c r="AV45" s="33"/>
      <c r="AW45" s="33"/>
      <c r="AX45" s="33"/>
      <c r="AY45" s="33"/>
      <c r="AZ45" s="33"/>
      <c r="BA45" s="33"/>
      <c r="BB45" s="33"/>
      <c r="BC45" s="33"/>
      <c r="BD45" s="33"/>
      <c r="BE45" s="33"/>
      <c r="BF45" s="33"/>
      <c r="BG45" s="33"/>
      <c r="BH45" s="33"/>
      <c r="BI45" s="33"/>
      <c r="BJ45" s="33"/>
      <c r="BK45" s="33"/>
      <c r="BL45" s="33"/>
      <c r="BM45" s="33"/>
      <c r="BN45" s="33"/>
      <c r="BP45" s="45">
        <v>41</v>
      </c>
      <c r="BQ45" s="33"/>
      <c r="BR45" s="33"/>
      <c r="BS45" s="33"/>
      <c r="BT45" s="33"/>
      <c r="BU45" s="33"/>
      <c r="BV45" s="33"/>
      <c r="BW45" s="33"/>
      <c r="BX45" s="33"/>
      <c r="BY45" s="33"/>
      <c r="BZ45" s="33"/>
      <c r="CA45" s="33"/>
      <c r="CB45" s="33"/>
      <c r="CC45" s="33"/>
      <c r="CD45" s="33"/>
      <c r="CE45" s="33"/>
      <c r="CF45" s="33"/>
      <c r="CG45" s="33"/>
      <c r="CH45" s="33"/>
      <c r="CI45" s="33"/>
      <c r="CJ45" s="33"/>
      <c r="CL45" s="45">
        <v>41</v>
      </c>
      <c r="CM45" s="33" t="str">
        <f t="shared" si="18"/>
        <v/>
      </c>
      <c r="CN45" s="33" t="str">
        <f t="shared" si="19"/>
        <v/>
      </c>
      <c r="CO45" s="33" t="str">
        <f t="shared" si="20"/>
        <v/>
      </c>
      <c r="CP45" s="33" t="str">
        <f t="shared" si="21"/>
        <v/>
      </c>
      <c r="CQ45" s="33" t="str">
        <f t="shared" si="22"/>
        <v/>
      </c>
      <c r="CR45" s="33" t="str">
        <f t="shared" si="23"/>
        <v/>
      </c>
      <c r="CS45" s="33" t="str">
        <f t="shared" si="24"/>
        <v/>
      </c>
      <c r="CT45" s="33" t="str">
        <f t="shared" si="25"/>
        <v/>
      </c>
      <c r="CU45" s="33" t="str">
        <f t="shared" si="26"/>
        <v/>
      </c>
      <c r="CV45" s="33" t="str">
        <f t="shared" si="27"/>
        <v/>
      </c>
      <c r="CW45" s="33" t="str">
        <f t="shared" si="28"/>
        <v/>
      </c>
      <c r="CX45" s="33" t="str">
        <f t="shared" si="29"/>
        <v/>
      </c>
      <c r="CY45" s="33" t="str">
        <f t="shared" si="30"/>
        <v/>
      </c>
      <c r="CZ45" s="33" t="str">
        <f t="shared" si="31"/>
        <v/>
      </c>
      <c r="DA45" s="33" t="str">
        <f t="shared" si="32"/>
        <v/>
      </c>
      <c r="DB45" s="33" t="str">
        <f t="shared" si="33"/>
        <v/>
      </c>
      <c r="DC45" s="33" t="str">
        <f t="shared" si="34"/>
        <v/>
      </c>
      <c r="DD45" s="33" t="str">
        <f t="shared" si="35"/>
        <v/>
      </c>
      <c r="DE45" s="33" t="str">
        <f t="shared" si="36"/>
        <v/>
      </c>
      <c r="DF45" s="33" t="str">
        <f t="shared" si="37"/>
        <v/>
      </c>
      <c r="DH45" s="45">
        <v>41</v>
      </c>
      <c r="DI45" s="33"/>
      <c r="DJ45" s="33"/>
      <c r="DK45" s="33"/>
      <c r="DL45" s="33"/>
      <c r="DM45" s="33"/>
      <c r="DN45" s="33"/>
      <c r="DO45" s="33"/>
      <c r="DP45" s="33"/>
      <c r="DQ45" s="33"/>
      <c r="DR45" s="33"/>
      <c r="DS45" s="33"/>
      <c r="DT45" s="33"/>
      <c r="DU45" s="33"/>
      <c r="DV45" s="33"/>
      <c r="DW45" s="33"/>
      <c r="DX45" s="33"/>
      <c r="DY45" s="33"/>
      <c r="DZ45" s="33"/>
      <c r="EA45" s="33"/>
      <c r="EB45" s="33"/>
      <c r="ED45" s="45">
        <v>41</v>
      </c>
      <c r="EE45" s="33">
        <f t="shared" si="38"/>
        <v>0</v>
      </c>
      <c r="EF45" s="33">
        <f t="shared" si="39"/>
        <v>0</v>
      </c>
      <c r="EG45" s="33">
        <f t="shared" si="40"/>
        <v>0</v>
      </c>
      <c r="EH45" s="33">
        <f t="shared" si="41"/>
        <v>0</v>
      </c>
      <c r="EI45" s="33">
        <f t="shared" si="42"/>
        <v>0</v>
      </c>
      <c r="EJ45" s="33">
        <f t="shared" si="43"/>
        <v>0</v>
      </c>
      <c r="EK45" s="33">
        <f t="shared" si="44"/>
        <v>0</v>
      </c>
      <c r="EL45" s="33">
        <f t="shared" si="45"/>
        <v>0</v>
      </c>
      <c r="EM45" s="33">
        <f t="shared" si="46"/>
        <v>0</v>
      </c>
      <c r="EN45" s="33">
        <f t="shared" si="47"/>
        <v>0</v>
      </c>
      <c r="EO45" s="33">
        <f t="shared" si="48"/>
        <v>0</v>
      </c>
      <c r="EP45" s="33">
        <f t="shared" si="49"/>
        <v>0</v>
      </c>
      <c r="EQ45" s="33">
        <f t="shared" si="50"/>
        <v>0</v>
      </c>
      <c r="ER45" s="33">
        <f t="shared" si="51"/>
        <v>0</v>
      </c>
      <c r="ES45" s="33">
        <f t="shared" si="52"/>
        <v>0</v>
      </c>
      <c r="ET45" s="33">
        <f t="shared" si="53"/>
        <v>0</v>
      </c>
      <c r="EU45" s="33">
        <f t="shared" si="54"/>
        <v>0</v>
      </c>
      <c r="EV45" s="33">
        <f t="shared" si="55"/>
        <v>0</v>
      </c>
      <c r="EW45" s="33">
        <f t="shared" si="56"/>
        <v>0</v>
      </c>
      <c r="EX45" s="33">
        <f t="shared" si="57"/>
        <v>0</v>
      </c>
      <c r="EZ45" s="45">
        <v>41</v>
      </c>
      <c r="FA45" s="38"/>
      <c r="FB45" s="39"/>
      <c r="FC45" s="37"/>
      <c r="FD45" s="37"/>
      <c r="FE45" s="37"/>
      <c r="FF45" s="37"/>
      <c r="FG45" s="37"/>
      <c r="FH45" s="37"/>
      <c r="FI45" s="37"/>
      <c r="FJ45" s="37"/>
      <c r="FK45" s="44"/>
      <c r="FL45" s="37"/>
      <c r="FM45" s="37"/>
      <c r="FN45" s="37"/>
      <c r="FO45" s="37"/>
      <c r="FP45" s="37"/>
      <c r="FQ45" s="37"/>
      <c r="FR45" s="37"/>
      <c r="FS45" s="37"/>
      <c r="FT45" s="37"/>
      <c r="FV45" s="49">
        <v>41</v>
      </c>
      <c r="FW45" s="46">
        <f t="shared" si="58"/>
        <v>0</v>
      </c>
      <c r="FX45" s="46">
        <f t="shared" si="59"/>
        <v>0</v>
      </c>
      <c r="FY45" s="46">
        <f t="shared" si="60"/>
        <v>0</v>
      </c>
      <c r="FZ45" s="46">
        <f t="shared" si="61"/>
        <v>0</v>
      </c>
      <c r="GA45" s="46">
        <f t="shared" si="62"/>
        <v>0</v>
      </c>
      <c r="GB45" s="46">
        <f t="shared" si="63"/>
        <v>0</v>
      </c>
      <c r="GC45" s="46">
        <f t="shared" si="64"/>
        <v>0</v>
      </c>
      <c r="GD45" s="46">
        <f t="shared" si="65"/>
        <v>0</v>
      </c>
      <c r="GE45" s="46">
        <f t="shared" si="66"/>
        <v>0</v>
      </c>
      <c r="GF45" s="46">
        <f t="shared" si="67"/>
        <v>0</v>
      </c>
      <c r="GG45" s="46">
        <f t="shared" si="68"/>
        <v>0</v>
      </c>
      <c r="GH45" s="46">
        <f t="shared" si="69"/>
        <v>0</v>
      </c>
      <c r="GI45" s="46">
        <f t="shared" si="70"/>
        <v>0</v>
      </c>
      <c r="GJ45" s="46">
        <f t="shared" si="71"/>
        <v>0</v>
      </c>
      <c r="GK45" s="46">
        <f t="shared" si="72"/>
        <v>0</v>
      </c>
      <c r="GL45" s="46">
        <f t="shared" si="73"/>
        <v>0</v>
      </c>
      <c r="GM45" s="46">
        <f t="shared" si="74"/>
        <v>0</v>
      </c>
      <c r="GN45" s="46">
        <f t="shared" si="75"/>
        <v>0</v>
      </c>
      <c r="GO45" s="46">
        <f t="shared" si="76"/>
        <v>0</v>
      </c>
      <c r="GP45" s="46">
        <f t="shared" si="77"/>
        <v>0</v>
      </c>
      <c r="GQ45" s="129">
        <f t="array" ref="GQ45">+MIN(IF(FW45:GP45&lt;&gt;0,FW45:GP45))</f>
        <v>0</v>
      </c>
      <c r="GR45" s="121">
        <v>1431902.01</v>
      </c>
      <c r="GS45" s="132" t="str">
        <f t="shared" si="78"/>
        <v>Cumple</v>
      </c>
      <c r="GT45" s="117"/>
      <c r="GU45" s="45">
        <v>41</v>
      </c>
      <c r="GV45" s="53">
        <f t="shared" si="79"/>
        <v>0</v>
      </c>
      <c r="GW45" s="53">
        <f t="shared" si="80"/>
        <v>0</v>
      </c>
      <c r="GX45" s="53">
        <f t="shared" si="81"/>
        <v>0</v>
      </c>
      <c r="GY45" s="53">
        <f t="shared" si="82"/>
        <v>0</v>
      </c>
      <c r="GZ45" s="53">
        <f t="shared" si="83"/>
        <v>0</v>
      </c>
      <c r="HA45" s="53">
        <f t="shared" si="84"/>
        <v>0</v>
      </c>
      <c r="HB45" s="53">
        <f t="shared" si="85"/>
        <v>0</v>
      </c>
      <c r="HC45" s="53">
        <f t="shared" si="86"/>
        <v>0</v>
      </c>
      <c r="HD45" s="53">
        <f t="shared" si="87"/>
        <v>0</v>
      </c>
      <c r="HE45" s="53">
        <f t="shared" si="88"/>
        <v>0</v>
      </c>
      <c r="HF45" s="53">
        <f t="shared" si="89"/>
        <v>0</v>
      </c>
      <c r="HG45" s="53">
        <f t="shared" si="90"/>
        <v>0</v>
      </c>
      <c r="HH45" s="53">
        <f t="shared" si="91"/>
        <v>0</v>
      </c>
      <c r="HI45" s="53">
        <f t="shared" si="92"/>
        <v>0</v>
      </c>
      <c r="HJ45" s="53">
        <f t="shared" si="93"/>
        <v>0</v>
      </c>
      <c r="HK45" s="53">
        <f t="shared" si="94"/>
        <v>0</v>
      </c>
      <c r="HL45" s="53">
        <f t="shared" si="95"/>
        <v>0</v>
      </c>
      <c r="HM45" s="53">
        <f t="shared" si="96"/>
        <v>0</v>
      </c>
      <c r="HN45" s="53">
        <f t="shared" si="97"/>
        <v>0</v>
      </c>
      <c r="HO45" s="54">
        <f t="shared" si="98"/>
        <v>0</v>
      </c>
      <c r="HQ45" s="45">
        <v>41</v>
      </c>
      <c r="HR45" s="56">
        <f t="shared" si="120"/>
        <v>0</v>
      </c>
      <c r="HS45" s="61" t="str">
        <f>+IF(MAXA(HU45:IN45)=0,"NO ADJUDICADO",HLOOKUP(MAXA(HU45:IN45),HU45:$IN$93,(90-HQ45),FALSE))</f>
        <v>NO ADJUDICADO</v>
      </c>
      <c r="HT45" s="119">
        <f t="shared" si="99"/>
        <v>0</v>
      </c>
      <c r="HU45" s="54">
        <f t="shared" si="100"/>
        <v>0</v>
      </c>
      <c r="HV45" s="54">
        <f t="shared" si="101"/>
        <v>0</v>
      </c>
      <c r="HW45" s="54">
        <f t="shared" si="102"/>
        <v>0</v>
      </c>
      <c r="HX45" s="54">
        <f t="shared" si="103"/>
        <v>0</v>
      </c>
      <c r="HY45" s="54">
        <f t="shared" si="104"/>
        <v>0</v>
      </c>
      <c r="HZ45" s="54">
        <f t="shared" si="105"/>
        <v>0</v>
      </c>
      <c r="IA45" s="54">
        <f t="shared" si="106"/>
        <v>0</v>
      </c>
      <c r="IB45" s="54">
        <f t="shared" si="107"/>
        <v>0</v>
      </c>
      <c r="IC45" s="54">
        <f t="shared" si="108"/>
        <v>0</v>
      </c>
      <c r="ID45" s="54">
        <f t="shared" si="109"/>
        <v>0</v>
      </c>
      <c r="IE45" s="54">
        <f t="shared" si="110"/>
        <v>0</v>
      </c>
      <c r="IF45" s="54">
        <f t="shared" si="111"/>
        <v>0</v>
      </c>
      <c r="IG45" s="54">
        <f t="shared" si="112"/>
        <v>0</v>
      </c>
      <c r="IH45" s="54">
        <f t="shared" si="113"/>
        <v>0</v>
      </c>
      <c r="II45" s="54">
        <f t="shared" si="114"/>
        <v>0</v>
      </c>
      <c r="IJ45" s="54">
        <f t="shared" si="115"/>
        <v>0</v>
      </c>
      <c r="IK45" s="54">
        <f t="shared" si="116"/>
        <v>0</v>
      </c>
      <c r="IL45" s="54">
        <f t="shared" si="117"/>
        <v>0</v>
      </c>
      <c r="IM45" s="54">
        <f t="shared" si="118"/>
        <v>0</v>
      </c>
      <c r="IN45" s="54">
        <f t="shared" si="119"/>
        <v>0</v>
      </c>
    </row>
    <row r="46" spans="2:248" ht="16.5" customHeight="1" x14ac:dyDescent="0.35">
      <c r="B46" s="45">
        <v>42</v>
      </c>
      <c r="C46" s="33"/>
      <c r="D46" s="33"/>
      <c r="E46" s="33"/>
      <c r="F46" s="33"/>
      <c r="G46" s="33" t="s">
        <v>79</v>
      </c>
      <c r="H46" s="33"/>
      <c r="I46" s="33"/>
      <c r="J46" s="33"/>
      <c r="K46" s="33"/>
      <c r="L46" s="33"/>
      <c r="M46" s="33"/>
      <c r="N46" s="33"/>
      <c r="O46" s="33"/>
      <c r="P46" s="33"/>
      <c r="Q46" s="33" t="s">
        <v>79</v>
      </c>
      <c r="R46" s="33" t="s">
        <v>80</v>
      </c>
      <c r="S46" s="33"/>
      <c r="T46" s="33"/>
      <c r="U46" s="33"/>
      <c r="V46" s="33"/>
      <c r="X46" s="45">
        <v>42</v>
      </c>
      <c r="Y46" s="33"/>
      <c r="Z46" s="33"/>
      <c r="AA46" s="33"/>
      <c r="AB46" s="33"/>
      <c r="AC46" s="33" t="s">
        <v>79</v>
      </c>
      <c r="AD46" s="33"/>
      <c r="AE46" s="33"/>
      <c r="AF46" s="33"/>
      <c r="AG46" s="33"/>
      <c r="AH46" s="33"/>
      <c r="AI46" s="33"/>
      <c r="AJ46" s="33"/>
      <c r="AK46" s="33"/>
      <c r="AL46" s="33"/>
      <c r="AM46" s="33" t="s">
        <v>79</v>
      </c>
      <c r="AN46" s="33" t="s">
        <v>79</v>
      </c>
      <c r="AO46" s="33"/>
      <c r="AP46" s="33"/>
      <c r="AQ46" s="33"/>
      <c r="AR46" s="33"/>
      <c r="AS46" s="60"/>
      <c r="AT46" s="45">
        <v>42</v>
      </c>
      <c r="AU46" s="33"/>
      <c r="AV46" s="33"/>
      <c r="AW46" s="33"/>
      <c r="AX46" s="33"/>
      <c r="AY46" s="33" t="s">
        <v>79</v>
      </c>
      <c r="AZ46" s="33"/>
      <c r="BA46" s="33"/>
      <c r="BB46" s="33"/>
      <c r="BC46" s="33"/>
      <c r="BD46" s="33"/>
      <c r="BE46" s="33"/>
      <c r="BF46" s="33"/>
      <c r="BG46" s="33"/>
      <c r="BH46" s="33"/>
      <c r="BI46" s="33" t="s">
        <v>79</v>
      </c>
      <c r="BJ46" s="33" t="s">
        <v>79</v>
      </c>
      <c r="BK46" s="33"/>
      <c r="BL46" s="33"/>
      <c r="BM46" s="33"/>
      <c r="BN46" s="33"/>
      <c r="BP46" s="45">
        <v>42</v>
      </c>
      <c r="BQ46" s="33"/>
      <c r="BR46" s="33"/>
      <c r="BS46" s="33"/>
      <c r="BT46" s="33"/>
      <c r="BU46" s="33" t="s">
        <v>507</v>
      </c>
      <c r="BV46" s="33"/>
      <c r="BW46" s="33"/>
      <c r="BX46" s="33"/>
      <c r="BY46" s="33"/>
      <c r="BZ46" s="33"/>
      <c r="CA46" s="33"/>
      <c r="CB46" s="33"/>
      <c r="CC46" s="33"/>
      <c r="CD46" s="33"/>
      <c r="CE46" s="33" t="s">
        <v>507</v>
      </c>
      <c r="CF46" s="33" t="s">
        <v>507</v>
      </c>
      <c r="CG46" s="33"/>
      <c r="CH46" s="33"/>
      <c r="CI46" s="33"/>
      <c r="CJ46" s="33"/>
      <c r="CL46" s="45">
        <v>42</v>
      </c>
      <c r="CM46" s="33" t="str">
        <f t="shared" si="18"/>
        <v/>
      </c>
      <c r="CN46" s="33" t="str">
        <f t="shared" si="19"/>
        <v/>
      </c>
      <c r="CO46" s="33" t="str">
        <f t="shared" si="20"/>
        <v/>
      </c>
      <c r="CP46" s="33" t="str">
        <f t="shared" si="21"/>
        <v/>
      </c>
      <c r="CQ46" s="33" t="str">
        <f t="shared" si="22"/>
        <v>CUMPLE</v>
      </c>
      <c r="CR46" s="33" t="str">
        <f t="shared" si="23"/>
        <v/>
      </c>
      <c r="CS46" s="33" t="str">
        <f t="shared" si="24"/>
        <v/>
      </c>
      <c r="CT46" s="33" t="str">
        <f t="shared" si="25"/>
        <v/>
      </c>
      <c r="CU46" s="33" t="str">
        <f t="shared" si="26"/>
        <v/>
      </c>
      <c r="CV46" s="33" t="str">
        <f t="shared" si="27"/>
        <v/>
      </c>
      <c r="CW46" s="33" t="str">
        <f t="shared" si="28"/>
        <v/>
      </c>
      <c r="CX46" s="33" t="str">
        <f t="shared" si="29"/>
        <v/>
      </c>
      <c r="CY46" s="33" t="str">
        <f t="shared" si="30"/>
        <v/>
      </c>
      <c r="CZ46" s="33" t="str">
        <f t="shared" si="31"/>
        <v/>
      </c>
      <c r="DA46" s="33" t="str">
        <f t="shared" si="32"/>
        <v>CUMPLE</v>
      </c>
      <c r="DB46" s="33" t="str">
        <f t="shared" si="33"/>
        <v>NO CUMPLE</v>
      </c>
      <c r="DC46" s="33" t="str">
        <f t="shared" si="34"/>
        <v/>
      </c>
      <c r="DD46" s="33" t="str">
        <f t="shared" si="35"/>
        <v/>
      </c>
      <c r="DE46" s="33" t="str">
        <f t="shared" si="36"/>
        <v/>
      </c>
      <c r="DF46" s="33" t="str">
        <f t="shared" si="37"/>
        <v/>
      </c>
      <c r="DH46" s="45">
        <v>42</v>
      </c>
      <c r="DI46" s="33"/>
      <c r="DJ46" s="33"/>
      <c r="DK46" s="33"/>
      <c r="DL46" s="33"/>
      <c r="DM46" s="33" t="s">
        <v>97</v>
      </c>
      <c r="DN46" s="33"/>
      <c r="DO46" s="33"/>
      <c r="DP46" s="33"/>
      <c r="DQ46" s="33"/>
      <c r="DR46" s="33"/>
      <c r="DS46" s="33"/>
      <c r="DT46" s="33"/>
      <c r="DU46" s="33"/>
      <c r="DV46" s="33"/>
      <c r="DW46" s="33" t="s">
        <v>98</v>
      </c>
      <c r="DX46" s="33" t="s">
        <v>98</v>
      </c>
      <c r="DY46" s="33"/>
      <c r="DZ46" s="33"/>
      <c r="EA46" s="33"/>
      <c r="EB46" s="33"/>
      <c r="ED46" s="45">
        <v>42</v>
      </c>
      <c r="EE46" s="33">
        <f t="shared" si="38"/>
        <v>0</v>
      </c>
      <c r="EF46" s="33">
        <f t="shared" si="39"/>
        <v>0</v>
      </c>
      <c r="EG46" s="33">
        <f t="shared" si="40"/>
        <v>0</v>
      </c>
      <c r="EH46" s="33">
        <f t="shared" si="41"/>
        <v>0</v>
      </c>
      <c r="EI46" s="33">
        <f t="shared" si="42"/>
        <v>0</v>
      </c>
      <c r="EJ46" s="33">
        <f t="shared" si="43"/>
        <v>0</v>
      </c>
      <c r="EK46" s="33">
        <f t="shared" si="44"/>
        <v>0</v>
      </c>
      <c r="EL46" s="33">
        <f t="shared" si="45"/>
        <v>0</v>
      </c>
      <c r="EM46" s="33">
        <f t="shared" si="46"/>
        <v>0</v>
      </c>
      <c r="EN46" s="33">
        <f t="shared" si="47"/>
        <v>0</v>
      </c>
      <c r="EO46" s="33">
        <f t="shared" si="48"/>
        <v>0</v>
      </c>
      <c r="EP46" s="33">
        <f t="shared" si="49"/>
        <v>0</v>
      </c>
      <c r="EQ46" s="33">
        <f t="shared" si="50"/>
        <v>0</v>
      </c>
      <c r="ER46" s="33">
        <f t="shared" si="51"/>
        <v>0</v>
      </c>
      <c r="ES46" s="33">
        <f t="shared" si="52"/>
        <v>60</v>
      </c>
      <c r="ET46" s="33">
        <f t="shared" si="53"/>
        <v>60</v>
      </c>
      <c r="EU46" s="33">
        <f t="shared" si="54"/>
        <v>0</v>
      </c>
      <c r="EV46" s="33">
        <f t="shared" si="55"/>
        <v>0</v>
      </c>
      <c r="EW46" s="33">
        <f t="shared" si="56"/>
        <v>0</v>
      </c>
      <c r="EX46" s="33">
        <f t="shared" si="57"/>
        <v>0</v>
      </c>
      <c r="EZ46" s="45">
        <v>42</v>
      </c>
      <c r="FA46" s="38"/>
      <c r="FB46" s="39"/>
      <c r="FC46" s="37"/>
      <c r="FD46" s="37"/>
      <c r="FE46" s="37">
        <v>8622740</v>
      </c>
      <c r="FF46" s="37"/>
      <c r="FG46" s="37"/>
      <c r="FH46" s="37"/>
      <c r="FI46" s="37"/>
      <c r="FJ46" s="37"/>
      <c r="FK46" s="43"/>
      <c r="FL46" s="37"/>
      <c r="FM46" s="37"/>
      <c r="FN46" s="37"/>
      <c r="FO46" s="37">
        <v>8771966</v>
      </c>
      <c r="FP46" s="37">
        <v>8157450</v>
      </c>
      <c r="FQ46" s="37"/>
      <c r="FR46" s="37"/>
      <c r="FS46" s="37"/>
      <c r="FT46" s="37"/>
      <c r="FV46" s="49">
        <v>42</v>
      </c>
      <c r="FW46" s="46">
        <f t="shared" si="58"/>
        <v>0</v>
      </c>
      <c r="FX46" s="46">
        <f t="shared" si="59"/>
        <v>0</v>
      </c>
      <c r="FY46" s="46">
        <f t="shared" si="60"/>
        <v>0</v>
      </c>
      <c r="FZ46" s="46">
        <f t="shared" si="61"/>
        <v>0</v>
      </c>
      <c r="GA46" s="46">
        <f t="shared" si="62"/>
        <v>8622740</v>
      </c>
      <c r="GB46" s="46">
        <f t="shared" si="63"/>
        <v>0</v>
      </c>
      <c r="GC46" s="46">
        <f t="shared" si="64"/>
        <v>0</v>
      </c>
      <c r="GD46" s="46">
        <f t="shared" si="65"/>
        <v>0</v>
      </c>
      <c r="GE46" s="46">
        <f t="shared" si="66"/>
        <v>0</v>
      </c>
      <c r="GF46" s="46">
        <f t="shared" si="67"/>
        <v>0</v>
      </c>
      <c r="GG46" s="46">
        <f t="shared" si="68"/>
        <v>0</v>
      </c>
      <c r="GH46" s="46">
        <f t="shared" si="69"/>
        <v>0</v>
      </c>
      <c r="GI46" s="46">
        <f t="shared" si="70"/>
        <v>0</v>
      </c>
      <c r="GJ46" s="46">
        <f t="shared" si="71"/>
        <v>0</v>
      </c>
      <c r="GK46" s="46">
        <f t="shared" si="72"/>
        <v>8771966</v>
      </c>
      <c r="GL46" s="46">
        <f t="shared" si="73"/>
        <v>0</v>
      </c>
      <c r="GM46" s="46">
        <f t="shared" si="74"/>
        <v>0</v>
      </c>
      <c r="GN46" s="46">
        <f t="shared" si="75"/>
        <v>0</v>
      </c>
      <c r="GO46" s="46">
        <f t="shared" si="76"/>
        <v>0</v>
      </c>
      <c r="GP46" s="46">
        <f t="shared" si="77"/>
        <v>0</v>
      </c>
      <c r="GQ46" s="129">
        <f t="array" ref="GQ46">+MIN(IF(FW46:GP46&lt;&gt;0,FW46:GP46))</f>
        <v>8622740</v>
      </c>
      <c r="GR46" s="121">
        <v>8772069.5299999993</v>
      </c>
      <c r="GS46" s="132" t="str">
        <f t="shared" si="78"/>
        <v>Cumple</v>
      </c>
      <c r="GT46" s="117"/>
      <c r="GU46" s="45">
        <v>42</v>
      </c>
      <c r="GV46" s="53">
        <f t="shared" si="79"/>
        <v>0</v>
      </c>
      <c r="GW46" s="53">
        <f t="shared" si="80"/>
        <v>0</v>
      </c>
      <c r="GX46" s="53">
        <f t="shared" si="81"/>
        <v>0</v>
      </c>
      <c r="GY46" s="53">
        <f t="shared" si="82"/>
        <v>0</v>
      </c>
      <c r="GZ46" s="53">
        <f t="shared" si="83"/>
        <v>40</v>
      </c>
      <c r="HA46" s="53">
        <f t="shared" si="84"/>
        <v>0</v>
      </c>
      <c r="HB46" s="53">
        <f t="shared" si="85"/>
        <v>0</v>
      </c>
      <c r="HC46" s="53">
        <f t="shared" si="86"/>
        <v>0</v>
      </c>
      <c r="HD46" s="53">
        <f t="shared" si="87"/>
        <v>0</v>
      </c>
      <c r="HE46" s="53">
        <f t="shared" si="88"/>
        <v>0</v>
      </c>
      <c r="HF46" s="53">
        <f t="shared" si="89"/>
        <v>0</v>
      </c>
      <c r="HG46" s="53">
        <f t="shared" si="90"/>
        <v>0</v>
      </c>
      <c r="HH46" s="53">
        <f t="shared" si="91"/>
        <v>0</v>
      </c>
      <c r="HI46" s="53">
        <f t="shared" si="92"/>
        <v>0</v>
      </c>
      <c r="HJ46" s="53">
        <f t="shared" si="93"/>
        <v>39.319532246249018</v>
      </c>
      <c r="HK46" s="53">
        <f t="shared" si="94"/>
        <v>0</v>
      </c>
      <c r="HL46" s="53">
        <f t="shared" si="95"/>
        <v>0</v>
      </c>
      <c r="HM46" s="53">
        <f t="shared" si="96"/>
        <v>0</v>
      </c>
      <c r="HN46" s="53">
        <f t="shared" si="97"/>
        <v>0</v>
      </c>
      <c r="HO46" s="54">
        <f t="shared" si="98"/>
        <v>0</v>
      </c>
      <c r="HQ46" s="45">
        <v>42</v>
      </c>
      <c r="HR46" s="56">
        <f t="shared" si="120"/>
        <v>99.319532246249025</v>
      </c>
      <c r="HS46" s="61" t="str">
        <f>+IF(MAXA(HU46:IN46)=0,"NO ADJUDICADO",HLOOKUP(MAXA(HU46:IN46),HU46:$IN$93,(90-HQ46),FALSE))</f>
        <v>NUEVOS RECURSOS SAS</v>
      </c>
      <c r="HT46" s="119">
        <f t="shared" si="99"/>
        <v>8622740</v>
      </c>
      <c r="HU46" s="54">
        <f t="shared" si="100"/>
        <v>0</v>
      </c>
      <c r="HV46" s="54">
        <f t="shared" si="101"/>
        <v>0</v>
      </c>
      <c r="HW46" s="54">
        <f t="shared" si="102"/>
        <v>0</v>
      </c>
      <c r="HX46" s="54">
        <f t="shared" si="103"/>
        <v>0</v>
      </c>
      <c r="HY46" s="54">
        <f t="shared" si="104"/>
        <v>40</v>
      </c>
      <c r="HZ46" s="54">
        <f t="shared" si="105"/>
        <v>0</v>
      </c>
      <c r="IA46" s="54">
        <f t="shared" si="106"/>
        <v>0</v>
      </c>
      <c r="IB46" s="54">
        <f t="shared" si="107"/>
        <v>0</v>
      </c>
      <c r="IC46" s="54">
        <f t="shared" si="108"/>
        <v>0</v>
      </c>
      <c r="ID46" s="54">
        <f t="shared" si="109"/>
        <v>0</v>
      </c>
      <c r="IE46" s="54">
        <f t="shared" si="110"/>
        <v>0</v>
      </c>
      <c r="IF46" s="54">
        <f t="shared" si="111"/>
        <v>0</v>
      </c>
      <c r="IG46" s="54">
        <f t="shared" si="112"/>
        <v>0</v>
      </c>
      <c r="IH46" s="54">
        <f t="shared" si="113"/>
        <v>0</v>
      </c>
      <c r="II46" s="54">
        <f t="shared" si="114"/>
        <v>99.319532246249025</v>
      </c>
      <c r="IJ46" s="54">
        <f t="shared" si="115"/>
        <v>0</v>
      </c>
      <c r="IK46" s="54">
        <f t="shared" si="116"/>
        <v>0</v>
      </c>
      <c r="IL46" s="54">
        <f t="shared" si="117"/>
        <v>0</v>
      </c>
      <c r="IM46" s="54">
        <f t="shared" si="118"/>
        <v>0</v>
      </c>
      <c r="IN46" s="54">
        <f t="shared" si="119"/>
        <v>0</v>
      </c>
    </row>
    <row r="47" spans="2:248" ht="16.5" customHeight="1" x14ac:dyDescent="0.35">
      <c r="B47" s="45">
        <v>43</v>
      </c>
      <c r="C47" s="33"/>
      <c r="D47" s="33"/>
      <c r="E47" s="33" t="s">
        <v>80</v>
      </c>
      <c r="F47" s="33"/>
      <c r="G47" s="33"/>
      <c r="H47" s="33"/>
      <c r="I47" s="33"/>
      <c r="J47" s="33"/>
      <c r="K47" s="33"/>
      <c r="L47" s="33"/>
      <c r="M47" s="33"/>
      <c r="N47" s="33"/>
      <c r="O47" s="33"/>
      <c r="P47" s="33"/>
      <c r="Q47" s="33"/>
      <c r="R47" s="33"/>
      <c r="S47" s="33"/>
      <c r="T47" s="33"/>
      <c r="U47" s="33"/>
      <c r="V47" s="33" t="s">
        <v>79</v>
      </c>
      <c r="X47" s="45">
        <v>43</v>
      </c>
      <c r="Y47" s="33"/>
      <c r="Z47" s="33"/>
      <c r="AA47" s="33" t="s">
        <v>79</v>
      </c>
      <c r="AB47" s="33"/>
      <c r="AC47" s="33"/>
      <c r="AD47" s="33"/>
      <c r="AE47" s="33"/>
      <c r="AF47" s="33"/>
      <c r="AG47" s="33"/>
      <c r="AH47" s="33"/>
      <c r="AI47" s="33"/>
      <c r="AJ47" s="33"/>
      <c r="AK47" s="33"/>
      <c r="AL47" s="33"/>
      <c r="AM47" s="33"/>
      <c r="AN47" s="33"/>
      <c r="AO47" s="33"/>
      <c r="AP47" s="33"/>
      <c r="AQ47" s="33"/>
      <c r="AR47" s="33" t="s">
        <v>79</v>
      </c>
      <c r="AS47" s="60"/>
      <c r="AT47" s="45">
        <v>43</v>
      </c>
      <c r="AU47" s="33"/>
      <c r="AV47" s="33"/>
      <c r="AW47" s="33" t="s">
        <v>79</v>
      </c>
      <c r="AX47" s="33"/>
      <c r="AY47" s="33"/>
      <c r="AZ47" s="33"/>
      <c r="BA47" s="33"/>
      <c r="BB47" s="33"/>
      <c r="BC47" s="33"/>
      <c r="BD47" s="33"/>
      <c r="BE47" s="33"/>
      <c r="BF47" s="33"/>
      <c r="BG47" s="33"/>
      <c r="BH47" s="33"/>
      <c r="BI47" s="33"/>
      <c r="BJ47" s="33"/>
      <c r="BK47" s="33"/>
      <c r="BL47" s="33"/>
      <c r="BM47" s="33"/>
      <c r="BN47" s="33" t="s">
        <v>80</v>
      </c>
      <c r="BP47" s="45">
        <v>43</v>
      </c>
      <c r="BQ47" s="33"/>
      <c r="BR47" s="33"/>
      <c r="BS47" s="33" t="s">
        <v>507</v>
      </c>
      <c r="BT47" s="33"/>
      <c r="BU47" s="33"/>
      <c r="BV47" s="33"/>
      <c r="BW47" s="33"/>
      <c r="BX47" s="33"/>
      <c r="BY47" s="33"/>
      <c r="BZ47" s="33"/>
      <c r="CA47" s="33"/>
      <c r="CB47" s="33"/>
      <c r="CC47" s="33"/>
      <c r="CD47" s="33"/>
      <c r="CE47" s="33"/>
      <c r="CF47" s="33"/>
      <c r="CG47" s="33"/>
      <c r="CH47" s="33"/>
      <c r="CI47" s="33"/>
      <c r="CJ47" s="33" t="s">
        <v>507</v>
      </c>
      <c r="CL47" s="45">
        <v>43</v>
      </c>
      <c r="CM47" s="33" t="str">
        <f t="shared" si="18"/>
        <v/>
      </c>
      <c r="CN47" s="33" t="str">
        <f t="shared" si="19"/>
        <v/>
      </c>
      <c r="CO47" s="33" t="str">
        <f t="shared" si="20"/>
        <v>NO CUMPLE</v>
      </c>
      <c r="CP47" s="33" t="str">
        <f t="shared" si="21"/>
        <v/>
      </c>
      <c r="CQ47" s="33" t="str">
        <f t="shared" si="22"/>
        <v/>
      </c>
      <c r="CR47" s="33" t="str">
        <f t="shared" si="23"/>
        <v/>
      </c>
      <c r="CS47" s="33" t="str">
        <f t="shared" si="24"/>
        <v/>
      </c>
      <c r="CT47" s="33" t="str">
        <f t="shared" si="25"/>
        <v/>
      </c>
      <c r="CU47" s="33" t="str">
        <f t="shared" si="26"/>
        <v/>
      </c>
      <c r="CV47" s="33" t="str">
        <f t="shared" si="27"/>
        <v/>
      </c>
      <c r="CW47" s="33" t="str">
        <f t="shared" si="28"/>
        <v/>
      </c>
      <c r="CX47" s="33" t="str">
        <f t="shared" si="29"/>
        <v/>
      </c>
      <c r="CY47" s="33" t="str">
        <f t="shared" si="30"/>
        <v/>
      </c>
      <c r="CZ47" s="33" t="str">
        <f t="shared" si="31"/>
        <v/>
      </c>
      <c r="DA47" s="33" t="str">
        <f t="shared" si="32"/>
        <v/>
      </c>
      <c r="DB47" s="33" t="str">
        <f t="shared" si="33"/>
        <v/>
      </c>
      <c r="DC47" s="33" t="str">
        <f t="shared" si="34"/>
        <v/>
      </c>
      <c r="DD47" s="33" t="str">
        <f t="shared" si="35"/>
        <v/>
      </c>
      <c r="DE47" s="33" t="str">
        <f t="shared" si="36"/>
        <v/>
      </c>
      <c r="DF47" s="33" t="str">
        <f t="shared" si="37"/>
        <v>NO CUMPLE</v>
      </c>
      <c r="DH47" s="45">
        <v>43</v>
      </c>
      <c r="DI47" s="33"/>
      <c r="DJ47" s="33"/>
      <c r="DK47" s="33" t="s">
        <v>98</v>
      </c>
      <c r="DL47" s="33"/>
      <c r="DM47" s="33"/>
      <c r="DN47" s="33"/>
      <c r="DO47" s="33"/>
      <c r="DP47" s="33"/>
      <c r="DQ47" s="33"/>
      <c r="DR47" s="33"/>
      <c r="DS47" s="33"/>
      <c r="DT47" s="33"/>
      <c r="DU47" s="33"/>
      <c r="DV47" s="33"/>
      <c r="DW47" s="33"/>
      <c r="DX47" s="33"/>
      <c r="DY47" s="33"/>
      <c r="DZ47" s="33"/>
      <c r="EA47" s="33"/>
      <c r="EB47" s="33" t="s">
        <v>97</v>
      </c>
      <c r="ED47" s="45">
        <v>43</v>
      </c>
      <c r="EE47" s="33">
        <f t="shared" si="38"/>
        <v>0</v>
      </c>
      <c r="EF47" s="33">
        <f t="shared" si="39"/>
        <v>0</v>
      </c>
      <c r="EG47" s="33">
        <f t="shared" si="40"/>
        <v>60</v>
      </c>
      <c r="EH47" s="33">
        <f t="shared" si="41"/>
        <v>0</v>
      </c>
      <c r="EI47" s="33">
        <f t="shared" si="42"/>
        <v>0</v>
      </c>
      <c r="EJ47" s="33">
        <f t="shared" si="43"/>
        <v>0</v>
      </c>
      <c r="EK47" s="33">
        <f t="shared" si="44"/>
        <v>0</v>
      </c>
      <c r="EL47" s="33">
        <f t="shared" si="45"/>
        <v>0</v>
      </c>
      <c r="EM47" s="33">
        <f t="shared" si="46"/>
        <v>0</v>
      </c>
      <c r="EN47" s="33">
        <f t="shared" si="47"/>
        <v>0</v>
      </c>
      <c r="EO47" s="33">
        <f t="shared" si="48"/>
        <v>0</v>
      </c>
      <c r="EP47" s="33">
        <f t="shared" si="49"/>
        <v>0</v>
      </c>
      <c r="EQ47" s="33">
        <f t="shared" si="50"/>
        <v>0</v>
      </c>
      <c r="ER47" s="33">
        <f t="shared" si="51"/>
        <v>0</v>
      </c>
      <c r="ES47" s="33">
        <f t="shared" si="52"/>
        <v>0</v>
      </c>
      <c r="ET47" s="33">
        <f t="shared" si="53"/>
        <v>0</v>
      </c>
      <c r="EU47" s="33">
        <f t="shared" si="54"/>
        <v>0</v>
      </c>
      <c r="EV47" s="33">
        <f t="shared" si="55"/>
        <v>0</v>
      </c>
      <c r="EW47" s="33">
        <f t="shared" si="56"/>
        <v>0</v>
      </c>
      <c r="EX47" s="33">
        <f t="shared" si="57"/>
        <v>0</v>
      </c>
      <c r="EZ47" s="45">
        <v>43</v>
      </c>
      <c r="FA47" s="38"/>
      <c r="FB47" s="39"/>
      <c r="FC47" s="37">
        <v>1808800</v>
      </c>
      <c r="FD47" s="37"/>
      <c r="FE47" s="37"/>
      <c r="FF47" s="37"/>
      <c r="FG47" s="37"/>
      <c r="FH47" s="37"/>
      <c r="FI47" s="37"/>
      <c r="FJ47" s="37"/>
      <c r="FK47" s="43"/>
      <c r="FL47" s="37"/>
      <c r="FM47" s="37"/>
      <c r="FN47" s="37"/>
      <c r="FO47" s="37"/>
      <c r="FP47" s="37"/>
      <c r="FQ47" s="37"/>
      <c r="FR47" s="37"/>
      <c r="FS47" s="37"/>
      <c r="FT47" s="37">
        <v>2376635</v>
      </c>
      <c r="FV47" s="49">
        <v>43</v>
      </c>
      <c r="FW47" s="46">
        <f t="shared" si="58"/>
        <v>0</v>
      </c>
      <c r="FX47" s="46">
        <f t="shared" si="59"/>
        <v>0</v>
      </c>
      <c r="FY47" s="46">
        <f t="shared" si="60"/>
        <v>0</v>
      </c>
      <c r="FZ47" s="46">
        <f t="shared" si="61"/>
        <v>0</v>
      </c>
      <c r="GA47" s="46">
        <f t="shared" si="62"/>
        <v>0</v>
      </c>
      <c r="GB47" s="46">
        <f t="shared" si="63"/>
        <v>0</v>
      </c>
      <c r="GC47" s="46">
        <f t="shared" si="64"/>
        <v>0</v>
      </c>
      <c r="GD47" s="46">
        <f t="shared" si="65"/>
        <v>0</v>
      </c>
      <c r="GE47" s="46">
        <f t="shared" si="66"/>
        <v>0</v>
      </c>
      <c r="GF47" s="46">
        <f t="shared" si="67"/>
        <v>0</v>
      </c>
      <c r="GG47" s="46">
        <f t="shared" si="68"/>
        <v>0</v>
      </c>
      <c r="GH47" s="46">
        <f t="shared" si="69"/>
        <v>0</v>
      </c>
      <c r="GI47" s="46">
        <f t="shared" si="70"/>
        <v>0</v>
      </c>
      <c r="GJ47" s="46">
        <f t="shared" si="71"/>
        <v>0</v>
      </c>
      <c r="GK47" s="46">
        <f t="shared" si="72"/>
        <v>0</v>
      </c>
      <c r="GL47" s="46">
        <f t="shared" si="73"/>
        <v>0</v>
      </c>
      <c r="GM47" s="46">
        <f t="shared" si="74"/>
        <v>0</v>
      </c>
      <c r="GN47" s="46">
        <f t="shared" si="75"/>
        <v>0</v>
      </c>
      <c r="GO47" s="46">
        <f t="shared" si="76"/>
        <v>0</v>
      </c>
      <c r="GP47" s="46">
        <f t="shared" si="77"/>
        <v>0</v>
      </c>
      <c r="GQ47" s="129">
        <f t="array" ref="GQ47">+MIN(IF(FW47:GP47&lt;&gt;0,FW47:GP47))</f>
        <v>0</v>
      </c>
      <c r="GR47" s="121">
        <v>2342158</v>
      </c>
      <c r="GS47" s="132" t="str">
        <f t="shared" si="78"/>
        <v>Cumple</v>
      </c>
      <c r="GT47" s="117"/>
      <c r="GU47" s="45">
        <v>43</v>
      </c>
      <c r="GV47" s="53">
        <f t="shared" si="79"/>
        <v>0</v>
      </c>
      <c r="GW47" s="53">
        <f t="shared" si="80"/>
        <v>0</v>
      </c>
      <c r="GX47" s="53">
        <f t="shared" si="81"/>
        <v>0</v>
      </c>
      <c r="GY47" s="53">
        <f t="shared" si="82"/>
        <v>0</v>
      </c>
      <c r="GZ47" s="53">
        <f t="shared" si="83"/>
        <v>0</v>
      </c>
      <c r="HA47" s="53">
        <f t="shared" si="84"/>
        <v>0</v>
      </c>
      <c r="HB47" s="53">
        <f t="shared" si="85"/>
        <v>0</v>
      </c>
      <c r="HC47" s="53">
        <f t="shared" si="86"/>
        <v>0</v>
      </c>
      <c r="HD47" s="53">
        <f t="shared" si="87"/>
        <v>0</v>
      </c>
      <c r="HE47" s="53">
        <f t="shared" si="88"/>
        <v>0</v>
      </c>
      <c r="HF47" s="53">
        <f t="shared" si="89"/>
        <v>0</v>
      </c>
      <c r="HG47" s="53">
        <f t="shared" si="90"/>
        <v>0</v>
      </c>
      <c r="HH47" s="53">
        <f t="shared" si="91"/>
        <v>0</v>
      </c>
      <c r="HI47" s="53">
        <f t="shared" si="92"/>
        <v>0</v>
      </c>
      <c r="HJ47" s="53">
        <f t="shared" si="93"/>
        <v>0</v>
      </c>
      <c r="HK47" s="53">
        <f t="shared" si="94"/>
        <v>0</v>
      </c>
      <c r="HL47" s="53">
        <f t="shared" si="95"/>
        <v>0</v>
      </c>
      <c r="HM47" s="53">
        <f t="shared" si="96"/>
        <v>0</v>
      </c>
      <c r="HN47" s="53">
        <f t="shared" si="97"/>
        <v>0</v>
      </c>
      <c r="HO47" s="54">
        <f t="shared" si="98"/>
        <v>0</v>
      </c>
      <c r="HQ47" s="45">
        <v>43</v>
      </c>
      <c r="HR47" s="56">
        <f t="shared" si="120"/>
        <v>0</v>
      </c>
      <c r="HS47" s="61" t="str">
        <f>+IF(MAXA(HU47:IN47)=0,"NO ADJUDICADO",HLOOKUP(MAXA(HU47:IN47),HU47:$IN$93,(90-HQ47),FALSE))</f>
        <v>NO ADJUDICADO</v>
      </c>
      <c r="HT47" s="119">
        <f t="shared" si="99"/>
        <v>0</v>
      </c>
      <c r="HU47" s="54">
        <f t="shared" si="100"/>
        <v>0</v>
      </c>
      <c r="HV47" s="54">
        <f t="shared" si="101"/>
        <v>0</v>
      </c>
      <c r="HW47" s="54">
        <f t="shared" si="102"/>
        <v>0</v>
      </c>
      <c r="HX47" s="54">
        <f t="shared" si="103"/>
        <v>0</v>
      </c>
      <c r="HY47" s="54">
        <f t="shared" si="104"/>
        <v>0</v>
      </c>
      <c r="HZ47" s="54">
        <f t="shared" si="105"/>
        <v>0</v>
      </c>
      <c r="IA47" s="54">
        <f t="shared" si="106"/>
        <v>0</v>
      </c>
      <c r="IB47" s="54">
        <f t="shared" si="107"/>
        <v>0</v>
      </c>
      <c r="IC47" s="54">
        <f t="shared" si="108"/>
        <v>0</v>
      </c>
      <c r="ID47" s="54">
        <f t="shared" si="109"/>
        <v>0</v>
      </c>
      <c r="IE47" s="54">
        <f t="shared" si="110"/>
        <v>0</v>
      </c>
      <c r="IF47" s="54">
        <f t="shared" si="111"/>
        <v>0</v>
      </c>
      <c r="IG47" s="54">
        <f t="shared" si="112"/>
        <v>0</v>
      </c>
      <c r="IH47" s="54">
        <f t="shared" si="113"/>
        <v>0</v>
      </c>
      <c r="II47" s="54">
        <f t="shared" si="114"/>
        <v>0</v>
      </c>
      <c r="IJ47" s="54">
        <f t="shared" si="115"/>
        <v>0</v>
      </c>
      <c r="IK47" s="54">
        <f t="shared" si="116"/>
        <v>0</v>
      </c>
      <c r="IL47" s="54">
        <f t="shared" si="117"/>
        <v>0</v>
      </c>
      <c r="IM47" s="54">
        <f t="shared" si="118"/>
        <v>0</v>
      </c>
      <c r="IN47" s="54">
        <f t="shared" si="119"/>
        <v>0</v>
      </c>
    </row>
    <row r="48" spans="2:248" ht="16.5" customHeight="1" x14ac:dyDescent="0.35">
      <c r="B48" s="45">
        <v>44</v>
      </c>
      <c r="C48" s="33"/>
      <c r="D48" s="33"/>
      <c r="E48" s="33"/>
      <c r="F48" s="33"/>
      <c r="G48" s="33"/>
      <c r="H48" s="33"/>
      <c r="I48" s="33"/>
      <c r="J48" s="33"/>
      <c r="K48" s="33"/>
      <c r="L48" s="33"/>
      <c r="M48" s="33"/>
      <c r="N48" s="33"/>
      <c r="O48" s="33"/>
      <c r="P48" s="33"/>
      <c r="Q48" s="33"/>
      <c r="R48" s="33"/>
      <c r="S48" s="33"/>
      <c r="T48" s="33"/>
      <c r="U48" s="33"/>
      <c r="V48" s="33"/>
      <c r="X48" s="45">
        <v>44</v>
      </c>
      <c r="Y48" s="33"/>
      <c r="Z48" s="33"/>
      <c r="AA48" s="33"/>
      <c r="AB48" s="33"/>
      <c r="AC48" s="33"/>
      <c r="AD48" s="33"/>
      <c r="AE48" s="33"/>
      <c r="AF48" s="33"/>
      <c r="AG48" s="33"/>
      <c r="AH48" s="33"/>
      <c r="AI48" s="33"/>
      <c r="AJ48" s="33"/>
      <c r="AK48" s="33"/>
      <c r="AL48" s="33"/>
      <c r="AM48" s="33"/>
      <c r="AN48" s="33"/>
      <c r="AO48" s="33"/>
      <c r="AP48" s="33"/>
      <c r="AQ48" s="33"/>
      <c r="AR48" s="33"/>
      <c r="AS48" s="60"/>
      <c r="AT48" s="45">
        <v>44</v>
      </c>
      <c r="AU48" s="33"/>
      <c r="AV48" s="33"/>
      <c r="AW48" s="33"/>
      <c r="AX48" s="33"/>
      <c r="AY48" s="33"/>
      <c r="AZ48" s="33"/>
      <c r="BA48" s="33"/>
      <c r="BB48" s="33"/>
      <c r="BC48" s="33"/>
      <c r="BD48" s="33"/>
      <c r="BE48" s="33"/>
      <c r="BF48" s="33"/>
      <c r="BG48" s="33"/>
      <c r="BH48" s="33"/>
      <c r="BI48" s="33"/>
      <c r="BJ48" s="33"/>
      <c r="BK48" s="33"/>
      <c r="BL48" s="33"/>
      <c r="BM48" s="33"/>
      <c r="BN48" s="33"/>
      <c r="BP48" s="45">
        <v>44</v>
      </c>
      <c r="BQ48" s="33"/>
      <c r="BR48" s="33"/>
      <c r="BS48" s="33"/>
      <c r="BT48" s="33"/>
      <c r="BU48" s="33"/>
      <c r="BV48" s="33"/>
      <c r="BW48" s="33"/>
      <c r="BX48" s="33"/>
      <c r="BY48" s="33"/>
      <c r="BZ48" s="33"/>
      <c r="CA48" s="33"/>
      <c r="CB48" s="33"/>
      <c r="CC48" s="33"/>
      <c r="CD48" s="33"/>
      <c r="CE48" s="33"/>
      <c r="CF48" s="33"/>
      <c r="CG48" s="33"/>
      <c r="CH48" s="33"/>
      <c r="CI48" s="33"/>
      <c r="CJ48" s="33"/>
      <c r="CL48" s="45">
        <v>44</v>
      </c>
      <c r="CM48" s="33" t="str">
        <f t="shared" si="18"/>
        <v/>
      </c>
      <c r="CN48" s="33" t="str">
        <f t="shared" si="19"/>
        <v/>
      </c>
      <c r="CO48" s="33" t="str">
        <f t="shared" si="20"/>
        <v/>
      </c>
      <c r="CP48" s="33" t="str">
        <f t="shared" si="21"/>
        <v/>
      </c>
      <c r="CQ48" s="33" t="str">
        <f t="shared" si="22"/>
        <v/>
      </c>
      <c r="CR48" s="33" t="str">
        <f t="shared" si="23"/>
        <v/>
      </c>
      <c r="CS48" s="33" t="str">
        <f t="shared" si="24"/>
        <v/>
      </c>
      <c r="CT48" s="33" t="str">
        <f t="shared" si="25"/>
        <v/>
      </c>
      <c r="CU48" s="33" t="str">
        <f t="shared" si="26"/>
        <v/>
      </c>
      <c r="CV48" s="33" t="str">
        <f t="shared" si="27"/>
        <v/>
      </c>
      <c r="CW48" s="33" t="str">
        <f t="shared" si="28"/>
        <v/>
      </c>
      <c r="CX48" s="33" t="str">
        <f t="shared" si="29"/>
        <v/>
      </c>
      <c r="CY48" s="33" t="str">
        <f t="shared" si="30"/>
        <v/>
      </c>
      <c r="CZ48" s="33" t="str">
        <f t="shared" si="31"/>
        <v/>
      </c>
      <c r="DA48" s="33" t="str">
        <f t="shared" si="32"/>
        <v/>
      </c>
      <c r="DB48" s="33" t="str">
        <f t="shared" si="33"/>
        <v/>
      </c>
      <c r="DC48" s="33" t="str">
        <f t="shared" si="34"/>
        <v/>
      </c>
      <c r="DD48" s="33" t="str">
        <f t="shared" si="35"/>
        <v/>
      </c>
      <c r="DE48" s="33" t="str">
        <f t="shared" si="36"/>
        <v/>
      </c>
      <c r="DF48" s="33" t="str">
        <f t="shared" si="37"/>
        <v/>
      </c>
      <c r="DH48" s="45">
        <v>44</v>
      </c>
      <c r="DI48" s="33"/>
      <c r="DJ48" s="33"/>
      <c r="DK48" s="33"/>
      <c r="DL48" s="33"/>
      <c r="DM48" s="33"/>
      <c r="DN48" s="33"/>
      <c r="DO48" s="33"/>
      <c r="DP48" s="33"/>
      <c r="DQ48" s="33"/>
      <c r="DR48" s="33"/>
      <c r="DS48" s="33"/>
      <c r="DT48" s="33"/>
      <c r="DU48" s="33"/>
      <c r="DV48" s="33"/>
      <c r="DW48" s="33"/>
      <c r="DX48" s="33"/>
      <c r="DY48" s="33"/>
      <c r="DZ48" s="33"/>
      <c r="EA48" s="33"/>
      <c r="EB48" s="33"/>
      <c r="ED48" s="45">
        <v>44</v>
      </c>
      <c r="EE48" s="33">
        <f t="shared" si="38"/>
        <v>0</v>
      </c>
      <c r="EF48" s="33">
        <f t="shared" si="39"/>
        <v>0</v>
      </c>
      <c r="EG48" s="33">
        <f t="shared" si="40"/>
        <v>0</v>
      </c>
      <c r="EH48" s="33">
        <f t="shared" si="41"/>
        <v>0</v>
      </c>
      <c r="EI48" s="33">
        <f t="shared" si="42"/>
        <v>0</v>
      </c>
      <c r="EJ48" s="33">
        <f t="shared" si="43"/>
        <v>0</v>
      </c>
      <c r="EK48" s="33">
        <f t="shared" si="44"/>
        <v>0</v>
      </c>
      <c r="EL48" s="33">
        <f t="shared" si="45"/>
        <v>0</v>
      </c>
      <c r="EM48" s="33">
        <f t="shared" si="46"/>
        <v>0</v>
      </c>
      <c r="EN48" s="33">
        <f t="shared" si="47"/>
        <v>0</v>
      </c>
      <c r="EO48" s="33">
        <f t="shared" si="48"/>
        <v>0</v>
      </c>
      <c r="EP48" s="33">
        <f t="shared" si="49"/>
        <v>0</v>
      </c>
      <c r="EQ48" s="33">
        <f t="shared" si="50"/>
        <v>0</v>
      </c>
      <c r="ER48" s="33">
        <f t="shared" si="51"/>
        <v>0</v>
      </c>
      <c r="ES48" s="33">
        <f t="shared" si="52"/>
        <v>0</v>
      </c>
      <c r="ET48" s="33">
        <f t="shared" si="53"/>
        <v>0</v>
      </c>
      <c r="EU48" s="33">
        <f t="shared" si="54"/>
        <v>0</v>
      </c>
      <c r="EV48" s="33">
        <f t="shared" si="55"/>
        <v>0</v>
      </c>
      <c r="EW48" s="33">
        <f t="shared" si="56"/>
        <v>0</v>
      </c>
      <c r="EX48" s="33">
        <f t="shared" si="57"/>
        <v>0</v>
      </c>
      <c r="EZ48" s="45">
        <v>44</v>
      </c>
      <c r="FA48" s="38"/>
      <c r="FB48" s="39"/>
      <c r="FC48" s="37"/>
      <c r="FD48" s="37"/>
      <c r="FE48" s="37"/>
      <c r="FF48" s="37"/>
      <c r="FG48" s="37"/>
      <c r="FH48" s="37"/>
      <c r="FI48" s="37"/>
      <c r="FJ48" s="37"/>
      <c r="FK48" s="43"/>
      <c r="FL48" s="37"/>
      <c r="FM48" s="37"/>
      <c r="FN48" s="37"/>
      <c r="FO48" s="37"/>
      <c r="FP48" s="37"/>
      <c r="FQ48" s="37"/>
      <c r="FR48" s="37"/>
      <c r="FS48" s="37"/>
      <c r="FT48" s="37"/>
      <c r="FV48" s="49">
        <v>44</v>
      </c>
      <c r="FW48" s="46">
        <f t="shared" si="58"/>
        <v>0</v>
      </c>
      <c r="FX48" s="46">
        <f t="shared" si="59"/>
        <v>0</v>
      </c>
      <c r="FY48" s="46">
        <f t="shared" si="60"/>
        <v>0</v>
      </c>
      <c r="FZ48" s="46">
        <f t="shared" si="61"/>
        <v>0</v>
      </c>
      <c r="GA48" s="46">
        <f t="shared" si="62"/>
        <v>0</v>
      </c>
      <c r="GB48" s="46">
        <f t="shared" si="63"/>
        <v>0</v>
      </c>
      <c r="GC48" s="46">
        <f t="shared" si="64"/>
        <v>0</v>
      </c>
      <c r="GD48" s="46">
        <f t="shared" si="65"/>
        <v>0</v>
      </c>
      <c r="GE48" s="46">
        <f t="shared" si="66"/>
        <v>0</v>
      </c>
      <c r="GF48" s="46">
        <f t="shared" si="67"/>
        <v>0</v>
      </c>
      <c r="GG48" s="46">
        <f t="shared" si="68"/>
        <v>0</v>
      </c>
      <c r="GH48" s="46">
        <f t="shared" si="69"/>
        <v>0</v>
      </c>
      <c r="GI48" s="46">
        <f t="shared" si="70"/>
        <v>0</v>
      </c>
      <c r="GJ48" s="46">
        <f t="shared" si="71"/>
        <v>0</v>
      </c>
      <c r="GK48" s="46">
        <f t="shared" si="72"/>
        <v>0</v>
      </c>
      <c r="GL48" s="46">
        <f t="shared" si="73"/>
        <v>0</v>
      </c>
      <c r="GM48" s="46">
        <f t="shared" si="74"/>
        <v>0</v>
      </c>
      <c r="GN48" s="46">
        <f t="shared" si="75"/>
        <v>0</v>
      </c>
      <c r="GO48" s="46">
        <f t="shared" si="76"/>
        <v>0</v>
      </c>
      <c r="GP48" s="46">
        <f t="shared" si="77"/>
        <v>0</v>
      </c>
      <c r="GQ48" s="129">
        <f t="array" ref="GQ48">+MIN(IF(FW48:GP48&lt;&gt;0,FW48:GP48))</f>
        <v>0</v>
      </c>
      <c r="GR48" s="121">
        <v>1615306</v>
      </c>
      <c r="GS48" s="132" t="str">
        <f t="shared" si="78"/>
        <v>Cumple</v>
      </c>
      <c r="GT48" s="117"/>
      <c r="GU48" s="45">
        <v>44</v>
      </c>
      <c r="GV48" s="53">
        <f t="shared" si="79"/>
        <v>0</v>
      </c>
      <c r="GW48" s="53">
        <f t="shared" si="80"/>
        <v>0</v>
      </c>
      <c r="GX48" s="53">
        <f t="shared" si="81"/>
        <v>0</v>
      </c>
      <c r="GY48" s="53">
        <f t="shared" si="82"/>
        <v>0</v>
      </c>
      <c r="GZ48" s="53">
        <f t="shared" si="83"/>
        <v>0</v>
      </c>
      <c r="HA48" s="53">
        <f t="shared" si="84"/>
        <v>0</v>
      </c>
      <c r="HB48" s="53">
        <f t="shared" si="85"/>
        <v>0</v>
      </c>
      <c r="HC48" s="53">
        <f t="shared" si="86"/>
        <v>0</v>
      </c>
      <c r="HD48" s="53">
        <f t="shared" si="87"/>
        <v>0</v>
      </c>
      <c r="HE48" s="53">
        <f t="shared" si="88"/>
        <v>0</v>
      </c>
      <c r="HF48" s="53">
        <f t="shared" si="89"/>
        <v>0</v>
      </c>
      <c r="HG48" s="53">
        <f t="shared" si="90"/>
        <v>0</v>
      </c>
      <c r="HH48" s="53">
        <f t="shared" si="91"/>
        <v>0</v>
      </c>
      <c r="HI48" s="53">
        <f t="shared" si="92"/>
        <v>0</v>
      </c>
      <c r="HJ48" s="53">
        <f t="shared" si="93"/>
        <v>0</v>
      </c>
      <c r="HK48" s="53">
        <f t="shared" si="94"/>
        <v>0</v>
      </c>
      <c r="HL48" s="53">
        <f t="shared" si="95"/>
        <v>0</v>
      </c>
      <c r="HM48" s="53">
        <f t="shared" si="96"/>
        <v>0</v>
      </c>
      <c r="HN48" s="53">
        <f t="shared" si="97"/>
        <v>0</v>
      </c>
      <c r="HO48" s="54">
        <f t="shared" si="98"/>
        <v>0</v>
      </c>
      <c r="HQ48" s="45">
        <v>44</v>
      </c>
      <c r="HR48" s="56">
        <f t="shared" si="120"/>
        <v>0</v>
      </c>
      <c r="HS48" s="61" t="str">
        <f>+IF(MAXA(HU48:IN48)=0,"NO ADJUDICADO",HLOOKUP(MAXA(HU48:IN48),HU48:$IN$93,(90-HQ48),FALSE))</f>
        <v>NO ADJUDICADO</v>
      </c>
      <c r="HT48" s="119">
        <f t="shared" si="99"/>
        <v>0</v>
      </c>
      <c r="HU48" s="54">
        <f t="shared" si="100"/>
        <v>0</v>
      </c>
      <c r="HV48" s="54">
        <f t="shared" si="101"/>
        <v>0</v>
      </c>
      <c r="HW48" s="54">
        <f t="shared" si="102"/>
        <v>0</v>
      </c>
      <c r="HX48" s="54">
        <f t="shared" si="103"/>
        <v>0</v>
      </c>
      <c r="HY48" s="54">
        <f t="shared" si="104"/>
        <v>0</v>
      </c>
      <c r="HZ48" s="54">
        <f t="shared" si="105"/>
        <v>0</v>
      </c>
      <c r="IA48" s="54">
        <f t="shared" si="106"/>
        <v>0</v>
      </c>
      <c r="IB48" s="54">
        <f t="shared" si="107"/>
        <v>0</v>
      </c>
      <c r="IC48" s="54">
        <f t="shared" si="108"/>
        <v>0</v>
      </c>
      <c r="ID48" s="54">
        <f t="shared" si="109"/>
        <v>0</v>
      </c>
      <c r="IE48" s="54">
        <f t="shared" si="110"/>
        <v>0</v>
      </c>
      <c r="IF48" s="54">
        <f t="shared" si="111"/>
        <v>0</v>
      </c>
      <c r="IG48" s="54">
        <f t="shared" si="112"/>
        <v>0</v>
      </c>
      <c r="IH48" s="54">
        <f t="shared" si="113"/>
        <v>0</v>
      </c>
      <c r="II48" s="54">
        <f t="shared" si="114"/>
        <v>0</v>
      </c>
      <c r="IJ48" s="54">
        <f t="shared" si="115"/>
        <v>0</v>
      </c>
      <c r="IK48" s="54">
        <f t="shared" si="116"/>
        <v>0</v>
      </c>
      <c r="IL48" s="54">
        <f t="shared" si="117"/>
        <v>0</v>
      </c>
      <c r="IM48" s="54">
        <f t="shared" si="118"/>
        <v>0</v>
      </c>
      <c r="IN48" s="54">
        <f t="shared" si="119"/>
        <v>0</v>
      </c>
    </row>
    <row r="49" spans="2:248" ht="16.5" customHeight="1" x14ac:dyDescent="0.35">
      <c r="B49" s="45">
        <v>45</v>
      </c>
      <c r="C49" s="33"/>
      <c r="D49" s="33" t="s">
        <v>80</v>
      </c>
      <c r="E49" s="33"/>
      <c r="F49" s="33"/>
      <c r="G49" s="33"/>
      <c r="H49" s="33"/>
      <c r="I49" s="33"/>
      <c r="J49" s="33" t="s">
        <v>79</v>
      </c>
      <c r="K49" s="33"/>
      <c r="L49" s="33"/>
      <c r="M49" s="33"/>
      <c r="N49" s="33"/>
      <c r="O49" s="33" t="s">
        <v>79</v>
      </c>
      <c r="P49" s="33"/>
      <c r="Q49" s="33"/>
      <c r="R49" s="33" t="s">
        <v>79</v>
      </c>
      <c r="S49" s="33"/>
      <c r="T49" s="33"/>
      <c r="U49" s="33"/>
      <c r="V49" s="33"/>
      <c r="X49" s="45">
        <v>45</v>
      </c>
      <c r="Y49" s="33"/>
      <c r="Z49" s="33" t="s">
        <v>79</v>
      </c>
      <c r="AA49" s="33"/>
      <c r="AB49" s="33"/>
      <c r="AC49" s="33"/>
      <c r="AD49" s="33"/>
      <c r="AE49" s="33"/>
      <c r="AF49" s="33" t="s">
        <v>80</v>
      </c>
      <c r="AG49" s="33"/>
      <c r="AH49" s="33"/>
      <c r="AI49" s="33"/>
      <c r="AJ49" s="33"/>
      <c r="AK49" s="33" t="s">
        <v>79</v>
      </c>
      <c r="AL49" s="33"/>
      <c r="AM49" s="33"/>
      <c r="AN49" s="33" t="s">
        <v>79</v>
      </c>
      <c r="AO49" s="33"/>
      <c r="AP49" s="33"/>
      <c r="AQ49" s="33"/>
      <c r="AR49" s="33"/>
      <c r="AS49" s="60"/>
      <c r="AT49" s="45">
        <v>45</v>
      </c>
      <c r="AU49" s="33"/>
      <c r="AV49" s="33" t="s">
        <v>79</v>
      </c>
      <c r="AW49" s="33"/>
      <c r="AX49" s="33"/>
      <c r="AY49" s="33"/>
      <c r="AZ49" s="33"/>
      <c r="BA49" s="33"/>
      <c r="BB49" s="33" t="s">
        <v>79</v>
      </c>
      <c r="BC49" s="33"/>
      <c r="BD49" s="33"/>
      <c r="BE49" s="33"/>
      <c r="BF49" s="33"/>
      <c r="BG49" s="33" t="s">
        <v>79</v>
      </c>
      <c r="BH49" s="33"/>
      <c r="BI49" s="33"/>
      <c r="BJ49" s="33" t="s">
        <v>79</v>
      </c>
      <c r="BK49" s="33"/>
      <c r="BL49" s="33"/>
      <c r="BM49" s="33"/>
      <c r="BN49" s="33"/>
      <c r="BP49" s="45">
        <v>45</v>
      </c>
      <c r="BQ49" s="33"/>
      <c r="BR49" s="33" t="s">
        <v>507</v>
      </c>
      <c r="BS49" s="33"/>
      <c r="BT49" s="33"/>
      <c r="BU49" s="33"/>
      <c r="BV49" s="33"/>
      <c r="BW49" s="33"/>
      <c r="BX49" s="33" t="s">
        <v>507</v>
      </c>
      <c r="BY49" s="33"/>
      <c r="BZ49" s="33"/>
      <c r="CA49" s="33"/>
      <c r="CB49" s="33"/>
      <c r="CC49" s="33" t="s">
        <v>507</v>
      </c>
      <c r="CD49" s="33"/>
      <c r="CE49" s="33"/>
      <c r="CF49" s="33" t="s">
        <v>507</v>
      </c>
      <c r="CG49" s="33"/>
      <c r="CH49" s="33"/>
      <c r="CI49" s="33"/>
      <c r="CJ49" s="33"/>
      <c r="CL49" s="45">
        <v>45</v>
      </c>
      <c r="CM49" s="33" t="str">
        <f t="shared" si="18"/>
        <v/>
      </c>
      <c r="CN49" s="33" t="str">
        <f t="shared" si="19"/>
        <v>NO CUMPLE</v>
      </c>
      <c r="CO49" s="33" t="str">
        <f t="shared" si="20"/>
        <v/>
      </c>
      <c r="CP49" s="33" t="str">
        <f t="shared" si="21"/>
        <v/>
      </c>
      <c r="CQ49" s="33" t="str">
        <f t="shared" si="22"/>
        <v/>
      </c>
      <c r="CR49" s="33" t="str">
        <f t="shared" si="23"/>
        <v/>
      </c>
      <c r="CS49" s="33" t="str">
        <f t="shared" si="24"/>
        <v/>
      </c>
      <c r="CT49" s="33" t="str">
        <f t="shared" si="25"/>
        <v>NO CUMPLE</v>
      </c>
      <c r="CU49" s="33" t="str">
        <f t="shared" si="26"/>
        <v/>
      </c>
      <c r="CV49" s="33" t="str">
        <f t="shared" si="27"/>
        <v/>
      </c>
      <c r="CW49" s="33" t="str">
        <f t="shared" si="28"/>
        <v/>
      </c>
      <c r="CX49" s="33" t="str">
        <f t="shared" si="29"/>
        <v/>
      </c>
      <c r="CY49" s="33" t="str">
        <f t="shared" si="30"/>
        <v>CUMPLE</v>
      </c>
      <c r="CZ49" s="33" t="str">
        <f t="shared" si="31"/>
        <v/>
      </c>
      <c r="DA49" s="33" t="str">
        <f t="shared" si="32"/>
        <v/>
      </c>
      <c r="DB49" s="33" t="str">
        <f t="shared" si="33"/>
        <v>CUMPLE</v>
      </c>
      <c r="DC49" s="33" t="str">
        <f t="shared" si="34"/>
        <v/>
      </c>
      <c r="DD49" s="33" t="str">
        <f t="shared" si="35"/>
        <v/>
      </c>
      <c r="DE49" s="33" t="str">
        <f t="shared" si="36"/>
        <v/>
      </c>
      <c r="DF49" s="33" t="str">
        <f t="shared" si="37"/>
        <v/>
      </c>
      <c r="DH49" s="45">
        <v>45</v>
      </c>
      <c r="DI49" s="33"/>
      <c r="DJ49" s="33" t="s">
        <v>96</v>
      </c>
      <c r="DK49" s="33"/>
      <c r="DL49" s="33"/>
      <c r="DM49" s="33"/>
      <c r="DN49" s="33"/>
      <c r="DO49" s="33"/>
      <c r="DP49" s="33" t="s">
        <v>96</v>
      </c>
      <c r="DQ49" s="33"/>
      <c r="DR49" s="33"/>
      <c r="DS49" s="33"/>
      <c r="DT49" s="33"/>
      <c r="DU49" s="33" t="s">
        <v>508</v>
      </c>
      <c r="DV49" s="33"/>
      <c r="DW49" s="33"/>
      <c r="DX49" s="33" t="s">
        <v>98</v>
      </c>
      <c r="DY49" s="33"/>
      <c r="DZ49" s="33"/>
      <c r="EA49" s="33"/>
      <c r="EB49" s="33"/>
      <c r="ED49" s="45">
        <v>45</v>
      </c>
      <c r="EE49" s="33">
        <f t="shared" si="38"/>
        <v>0</v>
      </c>
      <c r="EF49" s="33">
        <f t="shared" si="39"/>
        <v>60</v>
      </c>
      <c r="EG49" s="33">
        <f t="shared" si="40"/>
        <v>0</v>
      </c>
      <c r="EH49" s="33">
        <f t="shared" si="41"/>
        <v>0</v>
      </c>
      <c r="EI49" s="33">
        <f t="shared" si="42"/>
        <v>0</v>
      </c>
      <c r="EJ49" s="33">
        <f t="shared" si="43"/>
        <v>0</v>
      </c>
      <c r="EK49" s="33">
        <f t="shared" si="44"/>
        <v>0</v>
      </c>
      <c r="EL49" s="33">
        <f t="shared" si="45"/>
        <v>60</v>
      </c>
      <c r="EM49" s="33">
        <f t="shared" si="46"/>
        <v>0</v>
      </c>
      <c r="EN49" s="33">
        <f t="shared" si="47"/>
        <v>0</v>
      </c>
      <c r="EO49" s="33">
        <f t="shared" si="48"/>
        <v>0</v>
      </c>
      <c r="EP49" s="33">
        <f t="shared" si="49"/>
        <v>0</v>
      </c>
      <c r="EQ49" s="33">
        <f t="shared" si="50"/>
        <v>60</v>
      </c>
      <c r="ER49" s="33">
        <f t="shared" si="51"/>
        <v>0</v>
      </c>
      <c r="ES49" s="33">
        <f t="shared" si="52"/>
        <v>0</v>
      </c>
      <c r="ET49" s="33">
        <f t="shared" si="53"/>
        <v>60</v>
      </c>
      <c r="EU49" s="33">
        <f t="shared" si="54"/>
        <v>0</v>
      </c>
      <c r="EV49" s="33">
        <f t="shared" si="55"/>
        <v>0</v>
      </c>
      <c r="EW49" s="33">
        <f t="shared" si="56"/>
        <v>0</v>
      </c>
      <c r="EX49" s="33">
        <f t="shared" si="57"/>
        <v>0</v>
      </c>
      <c r="EZ49" s="45">
        <v>45</v>
      </c>
      <c r="FA49" s="38"/>
      <c r="FB49" s="39">
        <v>3028550</v>
      </c>
      <c r="FC49" s="37"/>
      <c r="FD49" s="37"/>
      <c r="FE49" s="37"/>
      <c r="FF49" s="37"/>
      <c r="FG49" s="37"/>
      <c r="FH49" s="37">
        <v>3547985</v>
      </c>
      <c r="FI49" s="37"/>
      <c r="FJ49" s="37"/>
      <c r="FK49" s="43"/>
      <c r="FL49" s="37"/>
      <c r="FM49" s="37">
        <v>3183250</v>
      </c>
      <c r="FN49" s="37"/>
      <c r="FO49" s="37"/>
      <c r="FP49" s="37">
        <v>2969050</v>
      </c>
      <c r="FQ49" s="37"/>
      <c r="FR49" s="37"/>
      <c r="FS49" s="37"/>
      <c r="FT49" s="37"/>
      <c r="FV49" s="49">
        <v>45</v>
      </c>
      <c r="FW49" s="46">
        <f t="shared" si="58"/>
        <v>0</v>
      </c>
      <c r="FX49" s="46">
        <f t="shared" si="59"/>
        <v>0</v>
      </c>
      <c r="FY49" s="46">
        <f t="shared" si="60"/>
        <v>0</v>
      </c>
      <c r="FZ49" s="46">
        <f t="shared" si="61"/>
        <v>0</v>
      </c>
      <c r="GA49" s="46">
        <f t="shared" si="62"/>
        <v>0</v>
      </c>
      <c r="GB49" s="46">
        <f t="shared" si="63"/>
        <v>0</v>
      </c>
      <c r="GC49" s="46">
        <f t="shared" si="64"/>
        <v>0</v>
      </c>
      <c r="GD49" s="46">
        <f t="shared" si="65"/>
        <v>0</v>
      </c>
      <c r="GE49" s="46">
        <f t="shared" si="66"/>
        <v>0</v>
      </c>
      <c r="GF49" s="46">
        <f t="shared" si="67"/>
        <v>0</v>
      </c>
      <c r="GG49" s="46">
        <f t="shared" si="68"/>
        <v>0</v>
      </c>
      <c r="GH49" s="46">
        <f t="shared" si="69"/>
        <v>0</v>
      </c>
      <c r="GI49" s="46">
        <f t="shared" si="70"/>
        <v>3183250</v>
      </c>
      <c r="GJ49" s="46">
        <f t="shared" si="71"/>
        <v>0</v>
      </c>
      <c r="GK49" s="46">
        <f t="shared" si="72"/>
        <v>0</v>
      </c>
      <c r="GL49" s="46">
        <f t="shared" si="73"/>
        <v>2969050</v>
      </c>
      <c r="GM49" s="46">
        <f t="shared" si="74"/>
        <v>0</v>
      </c>
      <c r="GN49" s="46">
        <f t="shared" si="75"/>
        <v>0</v>
      </c>
      <c r="GO49" s="46">
        <f t="shared" si="76"/>
        <v>0</v>
      </c>
      <c r="GP49" s="46">
        <f t="shared" si="77"/>
        <v>0</v>
      </c>
      <c r="GQ49" s="129">
        <f t="array" ref="GQ49">+MIN(IF(FW49:GP49&lt;&gt;0,FW49:GP49))</f>
        <v>2969050</v>
      </c>
      <c r="GR49" s="121">
        <v>3187813.65</v>
      </c>
      <c r="GS49" s="132" t="str">
        <f t="shared" si="78"/>
        <v>Cumple</v>
      </c>
      <c r="GT49" s="117"/>
      <c r="GU49" s="45">
        <v>45</v>
      </c>
      <c r="GV49" s="53">
        <f t="shared" si="79"/>
        <v>0</v>
      </c>
      <c r="GW49" s="53">
        <f t="shared" si="80"/>
        <v>0</v>
      </c>
      <c r="GX49" s="53">
        <f t="shared" si="81"/>
        <v>0</v>
      </c>
      <c r="GY49" s="53">
        <f t="shared" si="82"/>
        <v>0</v>
      </c>
      <c r="GZ49" s="53">
        <f t="shared" si="83"/>
        <v>0</v>
      </c>
      <c r="HA49" s="53">
        <f t="shared" si="84"/>
        <v>0</v>
      </c>
      <c r="HB49" s="53">
        <f t="shared" si="85"/>
        <v>0</v>
      </c>
      <c r="HC49" s="53">
        <f t="shared" si="86"/>
        <v>0</v>
      </c>
      <c r="HD49" s="53">
        <f t="shared" si="87"/>
        <v>0</v>
      </c>
      <c r="HE49" s="53">
        <f t="shared" si="88"/>
        <v>0</v>
      </c>
      <c r="HF49" s="53">
        <f t="shared" si="89"/>
        <v>0</v>
      </c>
      <c r="HG49" s="53">
        <f t="shared" si="90"/>
        <v>0</v>
      </c>
      <c r="HH49" s="53">
        <f t="shared" si="91"/>
        <v>37.308411214953274</v>
      </c>
      <c r="HI49" s="53">
        <f t="shared" si="92"/>
        <v>0</v>
      </c>
      <c r="HJ49" s="53">
        <f t="shared" si="93"/>
        <v>0</v>
      </c>
      <c r="HK49" s="53">
        <f t="shared" si="94"/>
        <v>40</v>
      </c>
      <c r="HL49" s="53">
        <f t="shared" si="95"/>
        <v>0</v>
      </c>
      <c r="HM49" s="53">
        <f t="shared" si="96"/>
        <v>0</v>
      </c>
      <c r="HN49" s="53">
        <f t="shared" si="97"/>
        <v>0</v>
      </c>
      <c r="HO49" s="54">
        <f t="shared" si="98"/>
        <v>0</v>
      </c>
      <c r="HQ49" s="45">
        <v>45</v>
      </c>
      <c r="HR49" s="56">
        <f t="shared" si="120"/>
        <v>100</v>
      </c>
      <c r="HS49" s="61" t="str">
        <f>+IF(MAXA(HU49:IN49)=0,"NO ADJUDICADO",HLOOKUP(MAXA(HU49:IN49),HU49:$IN$93,(90-HQ49),FALSE))</f>
        <v>KASSEL GROUP SAS</v>
      </c>
      <c r="HT49" s="119">
        <f t="shared" si="99"/>
        <v>2969050</v>
      </c>
      <c r="HU49" s="54">
        <f t="shared" si="100"/>
        <v>0</v>
      </c>
      <c r="HV49" s="54">
        <f t="shared" si="101"/>
        <v>0</v>
      </c>
      <c r="HW49" s="54">
        <f t="shared" si="102"/>
        <v>0</v>
      </c>
      <c r="HX49" s="54">
        <f t="shared" si="103"/>
        <v>0</v>
      </c>
      <c r="HY49" s="54">
        <f t="shared" si="104"/>
        <v>0</v>
      </c>
      <c r="HZ49" s="54">
        <f t="shared" si="105"/>
        <v>0</v>
      </c>
      <c r="IA49" s="54">
        <f t="shared" si="106"/>
        <v>0</v>
      </c>
      <c r="IB49" s="54">
        <f t="shared" si="107"/>
        <v>0</v>
      </c>
      <c r="IC49" s="54">
        <f t="shared" si="108"/>
        <v>0</v>
      </c>
      <c r="ID49" s="54">
        <f t="shared" si="109"/>
        <v>0</v>
      </c>
      <c r="IE49" s="54">
        <f t="shared" si="110"/>
        <v>0</v>
      </c>
      <c r="IF49" s="54">
        <f t="shared" si="111"/>
        <v>0</v>
      </c>
      <c r="IG49" s="54">
        <f t="shared" si="112"/>
        <v>97.308411214953281</v>
      </c>
      <c r="IH49" s="54">
        <f t="shared" si="113"/>
        <v>0</v>
      </c>
      <c r="II49" s="54">
        <f t="shared" si="114"/>
        <v>0</v>
      </c>
      <c r="IJ49" s="54">
        <f t="shared" si="115"/>
        <v>100</v>
      </c>
      <c r="IK49" s="54">
        <f t="shared" si="116"/>
        <v>0</v>
      </c>
      <c r="IL49" s="54">
        <f t="shared" si="117"/>
        <v>0</v>
      </c>
      <c r="IM49" s="54">
        <f t="shared" si="118"/>
        <v>0</v>
      </c>
      <c r="IN49" s="54">
        <f t="shared" si="119"/>
        <v>0</v>
      </c>
    </row>
    <row r="50" spans="2:248" x14ac:dyDescent="0.35">
      <c r="B50" s="45">
        <v>46</v>
      </c>
      <c r="C50" s="33"/>
      <c r="D50" s="33" t="s">
        <v>79</v>
      </c>
      <c r="E50" s="33"/>
      <c r="F50" s="33"/>
      <c r="G50" s="33"/>
      <c r="H50" s="33"/>
      <c r="I50" s="33"/>
      <c r="J50" s="33" t="s">
        <v>79</v>
      </c>
      <c r="K50" s="33"/>
      <c r="L50" s="33"/>
      <c r="M50" s="33"/>
      <c r="N50" s="33"/>
      <c r="O50" s="33"/>
      <c r="P50" s="33"/>
      <c r="Q50" s="33"/>
      <c r="R50" s="33" t="s">
        <v>80</v>
      </c>
      <c r="S50" s="33" t="s">
        <v>80</v>
      </c>
      <c r="T50" s="33"/>
      <c r="U50" s="33"/>
      <c r="V50" s="33"/>
      <c r="X50" s="45">
        <v>46</v>
      </c>
      <c r="Y50" s="33"/>
      <c r="Z50" s="33" t="s">
        <v>79</v>
      </c>
      <c r="AA50" s="33"/>
      <c r="AB50" s="33"/>
      <c r="AC50" s="33"/>
      <c r="AD50" s="33"/>
      <c r="AE50" s="33"/>
      <c r="AF50" s="33" t="s">
        <v>80</v>
      </c>
      <c r="AG50" s="33"/>
      <c r="AH50" s="33"/>
      <c r="AI50" s="33"/>
      <c r="AJ50" s="33"/>
      <c r="AK50" s="33"/>
      <c r="AL50" s="33"/>
      <c r="AM50" s="33"/>
      <c r="AN50" s="33" t="s">
        <v>79</v>
      </c>
      <c r="AO50" s="33" t="s">
        <v>80</v>
      </c>
      <c r="AP50" s="33"/>
      <c r="AQ50" s="33"/>
      <c r="AR50" s="33"/>
      <c r="AS50" s="60"/>
      <c r="AT50" s="45">
        <v>46</v>
      </c>
      <c r="AU50" s="33"/>
      <c r="AV50" s="33" t="s">
        <v>79</v>
      </c>
      <c r="AW50" s="33"/>
      <c r="AX50" s="33"/>
      <c r="AY50" s="33"/>
      <c r="AZ50" s="33"/>
      <c r="BA50" s="33"/>
      <c r="BB50" s="33" t="s">
        <v>79</v>
      </c>
      <c r="BC50" s="33"/>
      <c r="BD50" s="33"/>
      <c r="BE50" s="33"/>
      <c r="BF50" s="33"/>
      <c r="BG50" s="33"/>
      <c r="BH50" s="33"/>
      <c r="BI50" s="33"/>
      <c r="BJ50" s="33" t="s">
        <v>79</v>
      </c>
      <c r="BK50" s="33" t="s">
        <v>80</v>
      </c>
      <c r="BL50" s="33"/>
      <c r="BM50" s="33"/>
      <c r="BN50" s="33"/>
      <c r="BP50" s="45">
        <v>46</v>
      </c>
      <c r="BQ50" s="33"/>
      <c r="BR50" s="33" t="s">
        <v>507</v>
      </c>
      <c r="BS50" s="33"/>
      <c r="BT50" s="33"/>
      <c r="BU50" s="33"/>
      <c r="BV50" s="33"/>
      <c r="BW50" s="33"/>
      <c r="BX50" s="33" t="s">
        <v>507</v>
      </c>
      <c r="BY50" s="33"/>
      <c r="BZ50" s="33"/>
      <c r="CA50" s="33"/>
      <c r="CB50" s="33"/>
      <c r="CC50" s="33"/>
      <c r="CD50" s="33"/>
      <c r="CE50" s="33"/>
      <c r="CF50" s="33" t="s">
        <v>507</v>
      </c>
      <c r="CG50" s="33" t="s">
        <v>507</v>
      </c>
      <c r="CH50" s="33"/>
      <c r="CI50" s="33"/>
      <c r="CJ50" s="33"/>
      <c r="CL50" s="45">
        <v>46</v>
      </c>
      <c r="CM50" s="33" t="str">
        <f t="shared" si="18"/>
        <v/>
      </c>
      <c r="CN50" s="33" t="str">
        <f t="shared" si="19"/>
        <v>CUMPLE</v>
      </c>
      <c r="CO50" s="33" t="str">
        <f t="shared" si="20"/>
        <v/>
      </c>
      <c r="CP50" s="33" t="str">
        <f t="shared" si="21"/>
        <v/>
      </c>
      <c r="CQ50" s="33" t="str">
        <f t="shared" si="22"/>
        <v/>
      </c>
      <c r="CR50" s="33" t="str">
        <f t="shared" si="23"/>
        <v/>
      </c>
      <c r="CS50" s="33" t="str">
        <f t="shared" si="24"/>
        <v/>
      </c>
      <c r="CT50" s="33" t="str">
        <f t="shared" si="25"/>
        <v>NO CUMPLE</v>
      </c>
      <c r="CU50" s="33" t="str">
        <f t="shared" si="26"/>
        <v/>
      </c>
      <c r="CV50" s="33" t="str">
        <f t="shared" si="27"/>
        <v/>
      </c>
      <c r="CW50" s="33" t="str">
        <f t="shared" si="28"/>
        <v/>
      </c>
      <c r="CX50" s="33" t="str">
        <f t="shared" si="29"/>
        <v/>
      </c>
      <c r="CY50" s="33" t="str">
        <f t="shared" si="30"/>
        <v/>
      </c>
      <c r="CZ50" s="33" t="str">
        <f t="shared" si="31"/>
        <v/>
      </c>
      <c r="DA50" s="33" t="str">
        <f t="shared" si="32"/>
        <v/>
      </c>
      <c r="DB50" s="33" t="str">
        <f t="shared" si="33"/>
        <v>NO CUMPLE</v>
      </c>
      <c r="DC50" s="33" t="str">
        <f t="shared" si="34"/>
        <v>NO CUMPLE</v>
      </c>
      <c r="DD50" s="33" t="str">
        <f t="shared" si="35"/>
        <v/>
      </c>
      <c r="DE50" s="33" t="str">
        <f t="shared" si="36"/>
        <v/>
      </c>
      <c r="DF50" s="33" t="str">
        <f t="shared" si="37"/>
        <v/>
      </c>
      <c r="DH50" s="45">
        <v>46</v>
      </c>
      <c r="DI50" s="33"/>
      <c r="DJ50" s="33" t="s">
        <v>97</v>
      </c>
      <c r="DK50" s="33"/>
      <c r="DL50" s="33"/>
      <c r="DM50" s="33"/>
      <c r="DN50" s="33"/>
      <c r="DO50" s="33"/>
      <c r="DP50" s="33" t="s">
        <v>96</v>
      </c>
      <c r="DQ50" s="33"/>
      <c r="DR50" s="33"/>
      <c r="DS50" s="33"/>
      <c r="DT50" s="33"/>
      <c r="DU50" s="33"/>
      <c r="DV50" s="33"/>
      <c r="DW50" s="33"/>
      <c r="DX50" s="33" t="s">
        <v>98</v>
      </c>
      <c r="DY50" s="33" t="s">
        <v>95</v>
      </c>
      <c r="DZ50" s="33"/>
      <c r="EA50" s="33"/>
      <c r="EB50" s="33"/>
      <c r="ED50" s="45">
        <v>46</v>
      </c>
      <c r="EE50" s="33">
        <f t="shared" si="38"/>
        <v>0</v>
      </c>
      <c r="EF50" s="33">
        <f t="shared" si="39"/>
        <v>0</v>
      </c>
      <c r="EG50" s="33">
        <f t="shared" si="40"/>
        <v>0</v>
      </c>
      <c r="EH50" s="33">
        <f t="shared" si="41"/>
        <v>0</v>
      </c>
      <c r="EI50" s="33">
        <f t="shared" si="42"/>
        <v>0</v>
      </c>
      <c r="EJ50" s="33">
        <f t="shared" si="43"/>
        <v>0</v>
      </c>
      <c r="EK50" s="33">
        <f t="shared" si="44"/>
        <v>0</v>
      </c>
      <c r="EL50" s="33">
        <f t="shared" si="45"/>
        <v>60</v>
      </c>
      <c r="EM50" s="33">
        <f t="shared" si="46"/>
        <v>0</v>
      </c>
      <c r="EN50" s="33">
        <f t="shared" si="47"/>
        <v>0</v>
      </c>
      <c r="EO50" s="33">
        <f t="shared" si="48"/>
        <v>0</v>
      </c>
      <c r="EP50" s="33">
        <f t="shared" si="49"/>
        <v>0</v>
      </c>
      <c r="EQ50" s="33">
        <f t="shared" si="50"/>
        <v>0</v>
      </c>
      <c r="ER50" s="33">
        <f t="shared" si="51"/>
        <v>0</v>
      </c>
      <c r="ES50" s="33">
        <f t="shared" si="52"/>
        <v>0</v>
      </c>
      <c r="ET50" s="33">
        <f t="shared" si="53"/>
        <v>60</v>
      </c>
      <c r="EU50" s="33">
        <f t="shared" si="54"/>
        <v>20</v>
      </c>
      <c r="EV50" s="33">
        <f t="shared" si="55"/>
        <v>0</v>
      </c>
      <c r="EW50" s="33">
        <f t="shared" si="56"/>
        <v>0</v>
      </c>
      <c r="EX50" s="33">
        <f t="shared" si="57"/>
        <v>0</v>
      </c>
      <c r="EZ50" s="45">
        <v>46</v>
      </c>
      <c r="FA50" s="38"/>
      <c r="FB50" s="39">
        <v>3815854</v>
      </c>
      <c r="FC50" s="37"/>
      <c r="FD50" s="37"/>
      <c r="FE50" s="37"/>
      <c r="FF50" s="37"/>
      <c r="FG50" s="37"/>
      <c r="FH50" s="37">
        <v>2994278</v>
      </c>
      <c r="FI50" s="37"/>
      <c r="FJ50" s="37"/>
      <c r="FK50" s="43"/>
      <c r="FL50" s="37"/>
      <c r="FM50" s="37"/>
      <c r="FN50" s="37"/>
      <c r="FO50" s="37"/>
      <c r="FP50" s="37">
        <v>3689000</v>
      </c>
      <c r="FQ50" s="37">
        <v>2561475</v>
      </c>
      <c r="FR50" s="37"/>
      <c r="FS50" s="37"/>
      <c r="FT50" s="37"/>
      <c r="FV50" s="49">
        <v>46</v>
      </c>
      <c r="FW50" s="46">
        <f t="shared" si="58"/>
        <v>0</v>
      </c>
      <c r="FX50" s="46">
        <f t="shared" si="59"/>
        <v>3815854</v>
      </c>
      <c r="FY50" s="46">
        <f t="shared" si="60"/>
        <v>0</v>
      </c>
      <c r="FZ50" s="46">
        <f t="shared" si="61"/>
        <v>0</v>
      </c>
      <c r="GA50" s="46">
        <f t="shared" si="62"/>
        <v>0</v>
      </c>
      <c r="GB50" s="46">
        <f t="shared" si="63"/>
        <v>0</v>
      </c>
      <c r="GC50" s="46">
        <f t="shared" si="64"/>
        <v>0</v>
      </c>
      <c r="GD50" s="46">
        <f t="shared" si="65"/>
        <v>0</v>
      </c>
      <c r="GE50" s="46">
        <f t="shared" si="66"/>
        <v>0</v>
      </c>
      <c r="GF50" s="46">
        <f t="shared" si="67"/>
        <v>0</v>
      </c>
      <c r="GG50" s="46">
        <f t="shared" si="68"/>
        <v>0</v>
      </c>
      <c r="GH50" s="46">
        <f t="shared" si="69"/>
        <v>0</v>
      </c>
      <c r="GI50" s="46">
        <f t="shared" si="70"/>
        <v>0</v>
      </c>
      <c r="GJ50" s="46">
        <f t="shared" si="71"/>
        <v>0</v>
      </c>
      <c r="GK50" s="46">
        <f t="shared" si="72"/>
        <v>0</v>
      </c>
      <c r="GL50" s="46">
        <f t="shared" si="73"/>
        <v>0</v>
      </c>
      <c r="GM50" s="46">
        <f t="shared" si="74"/>
        <v>0</v>
      </c>
      <c r="GN50" s="46">
        <f t="shared" si="75"/>
        <v>0</v>
      </c>
      <c r="GO50" s="46">
        <f t="shared" si="76"/>
        <v>0</v>
      </c>
      <c r="GP50" s="46">
        <f t="shared" si="77"/>
        <v>0</v>
      </c>
      <c r="GQ50" s="129">
        <f t="array" ref="GQ50">+MIN(IF(FW50:GP50&lt;&gt;0,FW50:GP50))</f>
        <v>3815854</v>
      </c>
      <c r="GR50" s="121">
        <v>3815932.54</v>
      </c>
      <c r="GS50" s="132" t="str">
        <f t="shared" si="78"/>
        <v>Cumple</v>
      </c>
      <c r="GT50" s="117"/>
      <c r="GU50" s="45">
        <v>46</v>
      </c>
      <c r="GV50" s="53">
        <f t="shared" si="79"/>
        <v>0</v>
      </c>
      <c r="GW50" s="53">
        <f t="shared" si="80"/>
        <v>40</v>
      </c>
      <c r="GX50" s="53">
        <f t="shared" si="81"/>
        <v>0</v>
      </c>
      <c r="GY50" s="53">
        <f t="shared" si="82"/>
        <v>0</v>
      </c>
      <c r="GZ50" s="53">
        <f t="shared" si="83"/>
        <v>0</v>
      </c>
      <c r="HA50" s="53">
        <f t="shared" si="84"/>
        <v>0</v>
      </c>
      <c r="HB50" s="53">
        <f t="shared" si="85"/>
        <v>0</v>
      </c>
      <c r="HC50" s="53">
        <f t="shared" si="86"/>
        <v>0</v>
      </c>
      <c r="HD50" s="53">
        <f t="shared" si="87"/>
        <v>0</v>
      </c>
      <c r="HE50" s="53">
        <f t="shared" si="88"/>
        <v>0</v>
      </c>
      <c r="HF50" s="53">
        <f t="shared" si="89"/>
        <v>0</v>
      </c>
      <c r="HG50" s="53">
        <f t="shared" si="90"/>
        <v>0</v>
      </c>
      <c r="HH50" s="53">
        <f t="shared" si="91"/>
        <v>0</v>
      </c>
      <c r="HI50" s="53">
        <f t="shared" si="92"/>
        <v>0</v>
      </c>
      <c r="HJ50" s="53">
        <f t="shared" si="93"/>
        <v>0</v>
      </c>
      <c r="HK50" s="53">
        <f t="shared" si="94"/>
        <v>0</v>
      </c>
      <c r="HL50" s="53">
        <f t="shared" si="95"/>
        <v>0</v>
      </c>
      <c r="HM50" s="53">
        <f t="shared" si="96"/>
        <v>0</v>
      </c>
      <c r="HN50" s="53">
        <f t="shared" si="97"/>
        <v>0</v>
      </c>
      <c r="HO50" s="54">
        <f t="shared" si="98"/>
        <v>0</v>
      </c>
      <c r="HQ50" s="45">
        <v>46</v>
      </c>
      <c r="HR50" s="56">
        <f t="shared" si="120"/>
        <v>40</v>
      </c>
      <c r="HS50" s="61" t="str">
        <f>+IF(MAXA(HU50:IN50)=0,"NO ADJUDICADO",HLOOKUP(MAXA(HU50:IN50),HU50:$IN$93,(90-HQ50),FALSE))</f>
        <v>CASA CIENTIFICA BLANCO Y COMPAÑÍA SAS</v>
      </c>
      <c r="HT50" s="119">
        <f t="shared" si="99"/>
        <v>3815854</v>
      </c>
      <c r="HU50" s="54">
        <f t="shared" si="100"/>
        <v>0</v>
      </c>
      <c r="HV50" s="54">
        <f t="shared" si="101"/>
        <v>40</v>
      </c>
      <c r="HW50" s="54">
        <f t="shared" si="102"/>
        <v>0</v>
      </c>
      <c r="HX50" s="54">
        <f t="shared" si="103"/>
        <v>0</v>
      </c>
      <c r="HY50" s="54">
        <f t="shared" si="104"/>
        <v>0</v>
      </c>
      <c r="HZ50" s="54">
        <f t="shared" si="105"/>
        <v>0</v>
      </c>
      <c r="IA50" s="54">
        <f t="shared" si="106"/>
        <v>0</v>
      </c>
      <c r="IB50" s="54">
        <f t="shared" si="107"/>
        <v>0</v>
      </c>
      <c r="IC50" s="54">
        <f t="shared" si="108"/>
        <v>0</v>
      </c>
      <c r="ID50" s="54">
        <f t="shared" si="109"/>
        <v>0</v>
      </c>
      <c r="IE50" s="54">
        <f t="shared" si="110"/>
        <v>0</v>
      </c>
      <c r="IF50" s="54">
        <f t="shared" si="111"/>
        <v>0</v>
      </c>
      <c r="IG50" s="54">
        <f t="shared" si="112"/>
        <v>0</v>
      </c>
      <c r="IH50" s="54">
        <f t="shared" si="113"/>
        <v>0</v>
      </c>
      <c r="II50" s="54">
        <f t="shared" si="114"/>
        <v>0</v>
      </c>
      <c r="IJ50" s="54">
        <f t="shared" si="115"/>
        <v>0</v>
      </c>
      <c r="IK50" s="54">
        <f t="shared" si="116"/>
        <v>0</v>
      </c>
      <c r="IL50" s="54">
        <f t="shared" si="117"/>
        <v>0</v>
      </c>
      <c r="IM50" s="54">
        <f t="shared" si="118"/>
        <v>0</v>
      </c>
      <c r="IN50" s="54">
        <f t="shared" si="119"/>
        <v>0</v>
      </c>
    </row>
    <row r="51" spans="2:248" x14ac:dyDescent="0.35">
      <c r="B51" s="45">
        <v>47</v>
      </c>
      <c r="C51" s="33"/>
      <c r="D51" s="33"/>
      <c r="E51" s="33"/>
      <c r="F51" s="33"/>
      <c r="G51" s="33" t="s">
        <v>79</v>
      </c>
      <c r="H51" s="33"/>
      <c r="I51" s="33"/>
      <c r="J51" s="33" t="s">
        <v>80</v>
      </c>
      <c r="K51" s="33"/>
      <c r="L51" s="33"/>
      <c r="M51" s="33"/>
      <c r="N51" s="33"/>
      <c r="O51" s="33"/>
      <c r="P51" s="33"/>
      <c r="Q51" s="33"/>
      <c r="R51" s="33" t="s">
        <v>80</v>
      </c>
      <c r="S51" s="33" t="s">
        <v>80</v>
      </c>
      <c r="T51" s="33"/>
      <c r="U51" s="33"/>
      <c r="V51" s="33"/>
      <c r="X51" s="45">
        <v>47</v>
      </c>
      <c r="Y51" s="33"/>
      <c r="Z51" s="33"/>
      <c r="AA51" s="33"/>
      <c r="AB51" s="33"/>
      <c r="AC51" s="33" t="s">
        <v>79</v>
      </c>
      <c r="AD51" s="33"/>
      <c r="AE51" s="33"/>
      <c r="AF51" s="33" t="s">
        <v>80</v>
      </c>
      <c r="AG51" s="33"/>
      <c r="AH51" s="33"/>
      <c r="AI51" s="33"/>
      <c r="AJ51" s="33"/>
      <c r="AK51" s="33"/>
      <c r="AL51" s="33"/>
      <c r="AM51" s="33"/>
      <c r="AN51" s="33" t="s">
        <v>79</v>
      </c>
      <c r="AO51" s="33" t="s">
        <v>80</v>
      </c>
      <c r="AP51" s="33"/>
      <c r="AQ51" s="33"/>
      <c r="AR51" s="33"/>
      <c r="AS51" s="60"/>
      <c r="AT51" s="45">
        <v>47</v>
      </c>
      <c r="AU51" s="33"/>
      <c r="AV51" s="33"/>
      <c r="AW51" s="33"/>
      <c r="AX51" s="33"/>
      <c r="AY51" s="33" t="s">
        <v>79</v>
      </c>
      <c r="AZ51" s="33"/>
      <c r="BA51" s="33"/>
      <c r="BB51" s="33" t="s">
        <v>79</v>
      </c>
      <c r="BC51" s="33"/>
      <c r="BD51" s="33"/>
      <c r="BE51" s="33"/>
      <c r="BF51" s="33"/>
      <c r="BG51" s="33"/>
      <c r="BH51" s="33"/>
      <c r="BI51" s="33"/>
      <c r="BJ51" s="33" t="s">
        <v>79</v>
      </c>
      <c r="BK51" s="33" t="s">
        <v>80</v>
      </c>
      <c r="BL51" s="33"/>
      <c r="BM51" s="33"/>
      <c r="BN51" s="33"/>
      <c r="BP51" s="45">
        <v>47</v>
      </c>
      <c r="BQ51" s="33"/>
      <c r="BR51" s="33"/>
      <c r="BS51" s="33"/>
      <c r="BT51" s="33"/>
      <c r="BU51" s="33" t="s">
        <v>507</v>
      </c>
      <c r="BV51" s="33"/>
      <c r="BW51" s="33"/>
      <c r="BX51" s="33" t="s">
        <v>507</v>
      </c>
      <c r="BY51" s="33"/>
      <c r="BZ51" s="33"/>
      <c r="CA51" s="33"/>
      <c r="CB51" s="33"/>
      <c r="CC51" s="33"/>
      <c r="CD51" s="33"/>
      <c r="CE51" s="33"/>
      <c r="CF51" s="33" t="s">
        <v>507</v>
      </c>
      <c r="CG51" s="33" t="s">
        <v>507</v>
      </c>
      <c r="CH51" s="33"/>
      <c r="CI51" s="33"/>
      <c r="CJ51" s="33"/>
      <c r="CL51" s="45">
        <v>47</v>
      </c>
      <c r="CM51" s="33" t="str">
        <f t="shared" si="18"/>
        <v/>
      </c>
      <c r="CN51" s="33" t="str">
        <f t="shared" si="19"/>
        <v/>
      </c>
      <c r="CO51" s="33" t="str">
        <f t="shared" si="20"/>
        <v/>
      </c>
      <c r="CP51" s="33" t="str">
        <f t="shared" si="21"/>
        <v/>
      </c>
      <c r="CQ51" s="33" t="str">
        <f t="shared" si="22"/>
        <v>CUMPLE</v>
      </c>
      <c r="CR51" s="33" t="str">
        <f t="shared" si="23"/>
        <v/>
      </c>
      <c r="CS51" s="33" t="str">
        <f t="shared" si="24"/>
        <v/>
      </c>
      <c r="CT51" s="33" t="str">
        <f t="shared" si="25"/>
        <v>NO CUMPLE</v>
      </c>
      <c r="CU51" s="33" t="str">
        <f t="shared" si="26"/>
        <v/>
      </c>
      <c r="CV51" s="33" t="str">
        <f t="shared" si="27"/>
        <v/>
      </c>
      <c r="CW51" s="33" t="str">
        <f t="shared" si="28"/>
        <v/>
      </c>
      <c r="CX51" s="33" t="str">
        <f t="shared" si="29"/>
        <v/>
      </c>
      <c r="CY51" s="33" t="str">
        <f t="shared" si="30"/>
        <v/>
      </c>
      <c r="CZ51" s="33" t="str">
        <f t="shared" si="31"/>
        <v/>
      </c>
      <c r="DA51" s="33" t="str">
        <f t="shared" si="32"/>
        <v/>
      </c>
      <c r="DB51" s="33" t="str">
        <f t="shared" si="33"/>
        <v>NO CUMPLE</v>
      </c>
      <c r="DC51" s="33" t="str">
        <f t="shared" si="34"/>
        <v>NO CUMPLE</v>
      </c>
      <c r="DD51" s="33" t="str">
        <f t="shared" si="35"/>
        <v/>
      </c>
      <c r="DE51" s="33" t="str">
        <f t="shared" si="36"/>
        <v/>
      </c>
      <c r="DF51" s="33" t="str">
        <f t="shared" si="37"/>
        <v/>
      </c>
      <c r="DH51" s="45">
        <v>47</v>
      </c>
      <c r="DI51" s="33"/>
      <c r="DJ51" s="33"/>
      <c r="DK51" s="33"/>
      <c r="DL51" s="33"/>
      <c r="DM51" s="33" t="s">
        <v>95</v>
      </c>
      <c r="DN51" s="33"/>
      <c r="DO51" s="33"/>
      <c r="DP51" s="33" t="s">
        <v>96</v>
      </c>
      <c r="DQ51" s="33"/>
      <c r="DR51" s="33"/>
      <c r="DS51" s="33"/>
      <c r="DT51" s="33"/>
      <c r="DU51" s="33"/>
      <c r="DV51" s="33"/>
      <c r="DW51" s="33"/>
      <c r="DX51" s="33" t="s">
        <v>98</v>
      </c>
      <c r="DY51" s="33" t="s">
        <v>95</v>
      </c>
      <c r="DZ51" s="33"/>
      <c r="EA51" s="33"/>
      <c r="EB51" s="33"/>
      <c r="ED51" s="45">
        <v>47</v>
      </c>
      <c r="EE51" s="33">
        <f t="shared" si="38"/>
        <v>0</v>
      </c>
      <c r="EF51" s="33">
        <f t="shared" si="39"/>
        <v>0</v>
      </c>
      <c r="EG51" s="33">
        <f t="shared" si="40"/>
        <v>0</v>
      </c>
      <c r="EH51" s="33">
        <f t="shared" si="41"/>
        <v>0</v>
      </c>
      <c r="EI51" s="33">
        <f t="shared" si="42"/>
        <v>20</v>
      </c>
      <c r="EJ51" s="33">
        <f t="shared" si="43"/>
        <v>0</v>
      </c>
      <c r="EK51" s="33">
        <f t="shared" si="44"/>
        <v>0</v>
      </c>
      <c r="EL51" s="33">
        <f t="shared" si="45"/>
        <v>60</v>
      </c>
      <c r="EM51" s="33">
        <f t="shared" si="46"/>
        <v>0</v>
      </c>
      <c r="EN51" s="33">
        <f t="shared" si="47"/>
        <v>0</v>
      </c>
      <c r="EO51" s="33">
        <f t="shared" si="48"/>
        <v>0</v>
      </c>
      <c r="EP51" s="33">
        <f t="shared" si="49"/>
        <v>0</v>
      </c>
      <c r="EQ51" s="33">
        <f t="shared" si="50"/>
        <v>0</v>
      </c>
      <c r="ER51" s="33">
        <f t="shared" si="51"/>
        <v>0</v>
      </c>
      <c r="ES51" s="33">
        <f t="shared" si="52"/>
        <v>0</v>
      </c>
      <c r="ET51" s="33">
        <f t="shared" si="53"/>
        <v>60</v>
      </c>
      <c r="EU51" s="33">
        <f t="shared" si="54"/>
        <v>20</v>
      </c>
      <c r="EV51" s="33">
        <f t="shared" si="55"/>
        <v>0</v>
      </c>
      <c r="EW51" s="33">
        <f t="shared" si="56"/>
        <v>0</v>
      </c>
      <c r="EX51" s="33">
        <f t="shared" si="57"/>
        <v>0</v>
      </c>
      <c r="EZ51" s="45">
        <v>47</v>
      </c>
      <c r="FA51" s="38"/>
      <c r="FB51" s="39"/>
      <c r="FC51" s="37"/>
      <c r="FD51" s="37"/>
      <c r="FE51" s="37">
        <v>8568000</v>
      </c>
      <c r="FF51" s="37"/>
      <c r="FG51" s="37"/>
      <c r="FH51" s="37">
        <v>6505373</v>
      </c>
      <c r="FI51" s="37"/>
      <c r="FJ51" s="37"/>
      <c r="FK51" s="43"/>
      <c r="FL51" s="37"/>
      <c r="FM51" s="37"/>
      <c r="FN51" s="37"/>
      <c r="FO51" s="37"/>
      <c r="FP51" s="37">
        <v>8314530</v>
      </c>
      <c r="FQ51" s="37">
        <v>7333495</v>
      </c>
      <c r="FR51" s="37"/>
      <c r="FS51" s="37"/>
      <c r="FT51" s="37"/>
      <c r="FV51" s="49">
        <v>47</v>
      </c>
      <c r="FW51" s="46">
        <f t="shared" si="58"/>
        <v>0</v>
      </c>
      <c r="FX51" s="46">
        <f t="shared" si="59"/>
        <v>0</v>
      </c>
      <c r="FY51" s="46">
        <f t="shared" si="60"/>
        <v>0</v>
      </c>
      <c r="FZ51" s="46">
        <f t="shared" si="61"/>
        <v>0</v>
      </c>
      <c r="GA51" s="46">
        <f t="shared" si="62"/>
        <v>8568000</v>
      </c>
      <c r="GB51" s="46">
        <f t="shared" si="63"/>
        <v>0</v>
      </c>
      <c r="GC51" s="46">
        <f t="shared" si="64"/>
        <v>0</v>
      </c>
      <c r="GD51" s="46">
        <f t="shared" si="65"/>
        <v>0</v>
      </c>
      <c r="GE51" s="46">
        <f t="shared" si="66"/>
        <v>0</v>
      </c>
      <c r="GF51" s="46">
        <f t="shared" si="67"/>
        <v>0</v>
      </c>
      <c r="GG51" s="46">
        <f t="shared" si="68"/>
        <v>0</v>
      </c>
      <c r="GH51" s="46">
        <f t="shared" si="69"/>
        <v>0</v>
      </c>
      <c r="GI51" s="46">
        <f t="shared" si="70"/>
        <v>0</v>
      </c>
      <c r="GJ51" s="46">
        <f t="shared" si="71"/>
        <v>0</v>
      </c>
      <c r="GK51" s="46">
        <f t="shared" si="72"/>
        <v>0</v>
      </c>
      <c r="GL51" s="46">
        <f t="shared" si="73"/>
        <v>0</v>
      </c>
      <c r="GM51" s="46">
        <f t="shared" si="74"/>
        <v>0</v>
      </c>
      <c r="GN51" s="46">
        <f t="shared" si="75"/>
        <v>0</v>
      </c>
      <c r="GO51" s="46">
        <f t="shared" si="76"/>
        <v>0</v>
      </c>
      <c r="GP51" s="46">
        <f t="shared" si="77"/>
        <v>0</v>
      </c>
      <c r="GQ51" s="129">
        <f t="array" ref="GQ51">+MIN(IF(FW51:GP51&lt;&gt;0,FW51:GP51))</f>
        <v>8568000</v>
      </c>
      <c r="GR51" s="121">
        <v>8751260</v>
      </c>
      <c r="GS51" s="132" t="str">
        <f t="shared" si="78"/>
        <v>Cumple</v>
      </c>
      <c r="GT51" s="117"/>
      <c r="GU51" s="45">
        <v>47</v>
      </c>
      <c r="GV51" s="53">
        <f t="shared" si="79"/>
        <v>0</v>
      </c>
      <c r="GW51" s="53">
        <f t="shared" si="80"/>
        <v>0</v>
      </c>
      <c r="GX51" s="53">
        <f t="shared" si="81"/>
        <v>0</v>
      </c>
      <c r="GY51" s="53">
        <f t="shared" si="82"/>
        <v>0</v>
      </c>
      <c r="GZ51" s="53">
        <f t="shared" si="83"/>
        <v>40</v>
      </c>
      <c r="HA51" s="53">
        <f t="shared" si="84"/>
        <v>0</v>
      </c>
      <c r="HB51" s="53">
        <f t="shared" si="85"/>
        <v>0</v>
      </c>
      <c r="HC51" s="53">
        <f t="shared" si="86"/>
        <v>0</v>
      </c>
      <c r="HD51" s="53">
        <f t="shared" si="87"/>
        <v>0</v>
      </c>
      <c r="HE51" s="53">
        <f t="shared" si="88"/>
        <v>0</v>
      </c>
      <c r="HF51" s="53">
        <f t="shared" si="89"/>
        <v>0</v>
      </c>
      <c r="HG51" s="53">
        <f t="shared" si="90"/>
        <v>0</v>
      </c>
      <c r="HH51" s="53">
        <f t="shared" si="91"/>
        <v>0</v>
      </c>
      <c r="HI51" s="53">
        <f t="shared" si="92"/>
        <v>0</v>
      </c>
      <c r="HJ51" s="53">
        <f t="shared" si="93"/>
        <v>0</v>
      </c>
      <c r="HK51" s="53">
        <f t="shared" si="94"/>
        <v>0</v>
      </c>
      <c r="HL51" s="53">
        <f t="shared" si="95"/>
        <v>0</v>
      </c>
      <c r="HM51" s="53">
        <f t="shared" si="96"/>
        <v>0</v>
      </c>
      <c r="HN51" s="53">
        <f t="shared" si="97"/>
        <v>0</v>
      </c>
      <c r="HO51" s="54">
        <f t="shared" si="98"/>
        <v>0</v>
      </c>
      <c r="HQ51" s="45">
        <v>47</v>
      </c>
      <c r="HR51" s="56">
        <f t="shared" si="120"/>
        <v>60</v>
      </c>
      <c r="HS51" s="61" t="str">
        <f>+IF(MAXA(HU51:IN51)=0,"NO ADJUDICADO",HLOOKUP(MAXA(HU51:IN51),HU51:$IN$93,(90-HQ51),FALSE))</f>
        <v>CESAR TABARES L Y  COMPAÑÍA LTDA -  CTL COMPANY</v>
      </c>
      <c r="HT51" s="119">
        <f t="shared" si="99"/>
        <v>8568000</v>
      </c>
      <c r="HU51" s="54">
        <f t="shared" si="100"/>
        <v>0</v>
      </c>
      <c r="HV51" s="54">
        <f t="shared" si="101"/>
        <v>0</v>
      </c>
      <c r="HW51" s="54">
        <f t="shared" si="102"/>
        <v>0</v>
      </c>
      <c r="HX51" s="54">
        <f t="shared" si="103"/>
        <v>0</v>
      </c>
      <c r="HY51" s="54">
        <f t="shared" si="104"/>
        <v>60</v>
      </c>
      <c r="HZ51" s="54">
        <f t="shared" si="105"/>
        <v>0</v>
      </c>
      <c r="IA51" s="54">
        <f t="shared" si="106"/>
        <v>0</v>
      </c>
      <c r="IB51" s="54">
        <f t="shared" si="107"/>
        <v>0</v>
      </c>
      <c r="IC51" s="54">
        <f t="shared" si="108"/>
        <v>0</v>
      </c>
      <c r="ID51" s="54">
        <f t="shared" si="109"/>
        <v>0</v>
      </c>
      <c r="IE51" s="54">
        <f t="shared" si="110"/>
        <v>0</v>
      </c>
      <c r="IF51" s="54">
        <f t="shared" si="111"/>
        <v>0</v>
      </c>
      <c r="IG51" s="54">
        <f t="shared" si="112"/>
        <v>0</v>
      </c>
      <c r="IH51" s="54">
        <f t="shared" si="113"/>
        <v>0</v>
      </c>
      <c r="II51" s="54">
        <f t="shared" si="114"/>
        <v>0</v>
      </c>
      <c r="IJ51" s="54">
        <f t="shared" si="115"/>
        <v>0</v>
      </c>
      <c r="IK51" s="54">
        <f t="shared" si="116"/>
        <v>0</v>
      </c>
      <c r="IL51" s="54">
        <f t="shared" si="117"/>
        <v>0</v>
      </c>
      <c r="IM51" s="54">
        <f t="shared" si="118"/>
        <v>0</v>
      </c>
      <c r="IN51" s="54">
        <f t="shared" si="119"/>
        <v>0</v>
      </c>
    </row>
    <row r="52" spans="2:248" x14ac:dyDescent="0.35">
      <c r="B52" s="45">
        <v>48</v>
      </c>
      <c r="C52" s="33"/>
      <c r="D52" s="33"/>
      <c r="E52" s="33"/>
      <c r="F52" s="33"/>
      <c r="G52" s="33" t="s">
        <v>79</v>
      </c>
      <c r="H52" s="33"/>
      <c r="I52" s="33"/>
      <c r="J52" s="33" t="s">
        <v>80</v>
      </c>
      <c r="K52" s="33"/>
      <c r="L52" s="33"/>
      <c r="M52" s="33"/>
      <c r="N52" s="33" t="s">
        <v>80</v>
      </c>
      <c r="O52" s="33" t="s">
        <v>80</v>
      </c>
      <c r="P52" s="33" t="s">
        <v>80</v>
      </c>
      <c r="Q52" s="33"/>
      <c r="R52" s="33" t="s">
        <v>80</v>
      </c>
      <c r="S52" s="33"/>
      <c r="T52" s="33" t="s">
        <v>80</v>
      </c>
      <c r="U52" s="33"/>
      <c r="V52" s="33"/>
      <c r="X52" s="45">
        <v>48</v>
      </c>
      <c r="Y52" s="33"/>
      <c r="Z52" s="33"/>
      <c r="AA52" s="33"/>
      <c r="AB52" s="33"/>
      <c r="AC52" s="33" t="s">
        <v>79</v>
      </c>
      <c r="AD52" s="33"/>
      <c r="AE52" s="33"/>
      <c r="AF52" s="33" t="s">
        <v>80</v>
      </c>
      <c r="AG52" s="33"/>
      <c r="AH52" s="33"/>
      <c r="AI52" s="33"/>
      <c r="AJ52" s="33" t="s">
        <v>80</v>
      </c>
      <c r="AK52" s="33" t="s">
        <v>80</v>
      </c>
      <c r="AL52" s="33" t="s">
        <v>79</v>
      </c>
      <c r="AM52" s="33"/>
      <c r="AN52" s="33" t="s">
        <v>79</v>
      </c>
      <c r="AO52" s="33"/>
      <c r="AP52" s="33" t="s">
        <v>79</v>
      </c>
      <c r="AQ52" s="33"/>
      <c r="AR52" s="33"/>
      <c r="AS52" s="60"/>
      <c r="AT52" s="45">
        <v>48</v>
      </c>
      <c r="AU52" s="33"/>
      <c r="AV52" s="33"/>
      <c r="AW52" s="33"/>
      <c r="AX52" s="33"/>
      <c r="AY52" s="33" t="s">
        <v>79</v>
      </c>
      <c r="AZ52" s="33"/>
      <c r="BA52" s="33"/>
      <c r="BB52" s="33" t="s">
        <v>79</v>
      </c>
      <c r="BC52" s="33"/>
      <c r="BD52" s="33"/>
      <c r="BE52" s="33"/>
      <c r="BF52" s="33" t="s">
        <v>79</v>
      </c>
      <c r="BG52" s="33" t="s">
        <v>79</v>
      </c>
      <c r="BH52" s="33" t="s">
        <v>79</v>
      </c>
      <c r="BI52" s="33"/>
      <c r="BJ52" s="33" t="s">
        <v>79</v>
      </c>
      <c r="BK52" s="33"/>
      <c r="BL52" s="33" t="s">
        <v>79</v>
      </c>
      <c r="BM52" s="33"/>
      <c r="BN52" s="33"/>
      <c r="BP52" s="45">
        <v>48</v>
      </c>
      <c r="BQ52" s="33"/>
      <c r="BR52" s="33"/>
      <c r="BS52" s="33"/>
      <c r="BT52" s="33"/>
      <c r="BU52" s="33" t="s">
        <v>507</v>
      </c>
      <c r="BV52" s="33"/>
      <c r="BW52" s="33"/>
      <c r="BX52" s="33" t="s">
        <v>507</v>
      </c>
      <c r="BY52" s="33"/>
      <c r="BZ52" s="33"/>
      <c r="CA52" s="33"/>
      <c r="CB52" s="33" t="s">
        <v>507</v>
      </c>
      <c r="CC52" s="33" t="s">
        <v>507</v>
      </c>
      <c r="CD52" s="33" t="s">
        <v>507</v>
      </c>
      <c r="CE52" s="33"/>
      <c r="CF52" s="33" t="s">
        <v>507</v>
      </c>
      <c r="CG52" s="33"/>
      <c r="CH52" s="33" t="s">
        <v>507</v>
      </c>
      <c r="CI52" s="33"/>
      <c r="CJ52" s="33"/>
      <c r="CL52" s="45">
        <v>48</v>
      </c>
      <c r="CM52" s="33" t="str">
        <f t="shared" si="18"/>
        <v/>
      </c>
      <c r="CN52" s="33" t="str">
        <f t="shared" si="19"/>
        <v/>
      </c>
      <c r="CO52" s="33" t="str">
        <f t="shared" si="20"/>
        <v/>
      </c>
      <c r="CP52" s="33" t="str">
        <f t="shared" si="21"/>
        <v/>
      </c>
      <c r="CQ52" s="33" t="str">
        <f t="shared" si="22"/>
        <v>CUMPLE</v>
      </c>
      <c r="CR52" s="33" t="str">
        <f t="shared" si="23"/>
        <v/>
      </c>
      <c r="CS52" s="33" t="str">
        <f t="shared" si="24"/>
        <v/>
      </c>
      <c r="CT52" s="33" t="str">
        <f t="shared" si="25"/>
        <v>NO CUMPLE</v>
      </c>
      <c r="CU52" s="33" t="str">
        <f t="shared" si="26"/>
        <v/>
      </c>
      <c r="CV52" s="33" t="str">
        <f t="shared" si="27"/>
        <v/>
      </c>
      <c r="CW52" s="33" t="str">
        <f t="shared" si="28"/>
        <v/>
      </c>
      <c r="CX52" s="33" t="str">
        <f t="shared" si="29"/>
        <v>NO CUMPLE</v>
      </c>
      <c r="CY52" s="33" t="str">
        <f t="shared" si="30"/>
        <v>NO CUMPLE</v>
      </c>
      <c r="CZ52" s="33" t="str">
        <f t="shared" si="31"/>
        <v>NO CUMPLE</v>
      </c>
      <c r="DA52" s="33" t="str">
        <f t="shared" si="32"/>
        <v/>
      </c>
      <c r="DB52" s="33" t="str">
        <f t="shared" si="33"/>
        <v>NO CUMPLE</v>
      </c>
      <c r="DC52" s="33" t="str">
        <f t="shared" si="34"/>
        <v/>
      </c>
      <c r="DD52" s="33" t="str">
        <f t="shared" si="35"/>
        <v>NO CUMPLE</v>
      </c>
      <c r="DE52" s="33" t="str">
        <f t="shared" si="36"/>
        <v/>
      </c>
      <c r="DF52" s="33" t="str">
        <f t="shared" si="37"/>
        <v/>
      </c>
      <c r="DH52" s="45">
        <v>48</v>
      </c>
      <c r="DI52" s="33"/>
      <c r="DJ52" s="33"/>
      <c r="DK52" s="33"/>
      <c r="DL52" s="33"/>
      <c r="DM52" s="33" t="s">
        <v>97</v>
      </c>
      <c r="DN52" s="33"/>
      <c r="DO52" s="33"/>
      <c r="DP52" s="33" t="s">
        <v>96</v>
      </c>
      <c r="DQ52" s="33"/>
      <c r="DR52" s="33"/>
      <c r="DS52" s="33"/>
      <c r="DT52" s="33" t="s">
        <v>95</v>
      </c>
      <c r="DU52" s="33" t="s">
        <v>508</v>
      </c>
      <c r="DV52" s="33" t="s">
        <v>512</v>
      </c>
      <c r="DW52" s="33"/>
      <c r="DX52" s="33" t="s">
        <v>98</v>
      </c>
      <c r="DY52" s="33"/>
      <c r="DZ52" s="33" t="s">
        <v>95</v>
      </c>
      <c r="EA52" s="33"/>
      <c r="EB52" s="33"/>
      <c r="ED52" s="45">
        <v>48</v>
      </c>
      <c r="EE52" s="33">
        <f t="shared" si="38"/>
        <v>0</v>
      </c>
      <c r="EF52" s="33">
        <f t="shared" si="39"/>
        <v>0</v>
      </c>
      <c r="EG52" s="33">
        <f t="shared" si="40"/>
        <v>0</v>
      </c>
      <c r="EH52" s="33">
        <f t="shared" si="41"/>
        <v>0</v>
      </c>
      <c r="EI52" s="33">
        <f t="shared" si="42"/>
        <v>0</v>
      </c>
      <c r="EJ52" s="33">
        <f t="shared" si="43"/>
        <v>0</v>
      </c>
      <c r="EK52" s="33">
        <f t="shared" si="44"/>
        <v>0</v>
      </c>
      <c r="EL52" s="33">
        <f t="shared" si="45"/>
        <v>60</v>
      </c>
      <c r="EM52" s="33">
        <f t="shared" si="46"/>
        <v>0</v>
      </c>
      <c r="EN52" s="33">
        <f t="shared" si="47"/>
        <v>0</v>
      </c>
      <c r="EO52" s="33">
        <f t="shared" si="48"/>
        <v>0</v>
      </c>
      <c r="EP52" s="33">
        <f t="shared" si="49"/>
        <v>20</v>
      </c>
      <c r="EQ52" s="33">
        <f t="shared" si="50"/>
        <v>60</v>
      </c>
      <c r="ER52" s="33">
        <f t="shared" si="51"/>
        <v>0</v>
      </c>
      <c r="ES52" s="33">
        <f t="shared" si="52"/>
        <v>0</v>
      </c>
      <c r="ET52" s="33">
        <f t="shared" si="53"/>
        <v>60</v>
      </c>
      <c r="EU52" s="33">
        <f t="shared" si="54"/>
        <v>0</v>
      </c>
      <c r="EV52" s="33">
        <f t="shared" si="55"/>
        <v>20</v>
      </c>
      <c r="EW52" s="33">
        <f t="shared" si="56"/>
        <v>0</v>
      </c>
      <c r="EX52" s="33">
        <f t="shared" si="57"/>
        <v>0</v>
      </c>
      <c r="EZ52" s="45">
        <v>48</v>
      </c>
      <c r="FA52" s="38"/>
      <c r="FB52" s="39"/>
      <c r="FC52" s="37"/>
      <c r="FD52" s="37"/>
      <c r="FE52" s="37">
        <v>12422172</v>
      </c>
      <c r="FF52" s="37"/>
      <c r="FG52" s="37"/>
      <c r="FH52" s="37">
        <v>15314586</v>
      </c>
      <c r="FI52" s="37"/>
      <c r="FJ52" s="37"/>
      <c r="FK52" s="43"/>
      <c r="FL52" s="37">
        <v>16422000</v>
      </c>
      <c r="FM52" s="37">
        <v>13923000</v>
      </c>
      <c r="FN52" s="37">
        <v>16779000</v>
      </c>
      <c r="FO52" s="37"/>
      <c r="FP52" s="37">
        <v>17136000</v>
      </c>
      <c r="FQ52" s="37"/>
      <c r="FR52" s="37">
        <v>17249001</v>
      </c>
      <c r="FS52" s="37"/>
      <c r="FT52" s="37"/>
      <c r="FV52" s="49">
        <v>48</v>
      </c>
      <c r="FW52" s="46">
        <f t="shared" si="58"/>
        <v>0</v>
      </c>
      <c r="FX52" s="46">
        <f t="shared" si="59"/>
        <v>0</v>
      </c>
      <c r="FY52" s="46">
        <f t="shared" si="60"/>
        <v>0</v>
      </c>
      <c r="FZ52" s="46">
        <f t="shared" si="61"/>
        <v>0</v>
      </c>
      <c r="GA52" s="46">
        <f t="shared" si="62"/>
        <v>12422172</v>
      </c>
      <c r="GB52" s="46">
        <f t="shared" si="63"/>
        <v>0</v>
      </c>
      <c r="GC52" s="46">
        <f t="shared" si="64"/>
        <v>0</v>
      </c>
      <c r="GD52" s="46">
        <f t="shared" si="65"/>
        <v>0</v>
      </c>
      <c r="GE52" s="46">
        <f t="shared" si="66"/>
        <v>0</v>
      </c>
      <c r="GF52" s="46">
        <f t="shared" si="67"/>
        <v>0</v>
      </c>
      <c r="GG52" s="46">
        <f t="shared" si="68"/>
        <v>0</v>
      </c>
      <c r="GH52" s="46">
        <f t="shared" si="69"/>
        <v>0</v>
      </c>
      <c r="GI52" s="46">
        <f t="shared" si="70"/>
        <v>0</v>
      </c>
      <c r="GJ52" s="46">
        <f t="shared" si="71"/>
        <v>0</v>
      </c>
      <c r="GK52" s="46">
        <f t="shared" si="72"/>
        <v>0</v>
      </c>
      <c r="GL52" s="46">
        <f t="shared" si="73"/>
        <v>0</v>
      </c>
      <c r="GM52" s="46">
        <f t="shared" si="74"/>
        <v>0</v>
      </c>
      <c r="GN52" s="46">
        <f t="shared" si="75"/>
        <v>0</v>
      </c>
      <c r="GO52" s="46">
        <f t="shared" si="76"/>
        <v>0</v>
      </c>
      <c r="GP52" s="46">
        <f t="shared" si="77"/>
        <v>0</v>
      </c>
      <c r="GQ52" s="129">
        <f t="array" ref="GQ52">+MIN(IF(FW52:GP52&lt;&gt;0,FW52:GP52))</f>
        <v>12422172</v>
      </c>
      <c r="GR52" s="121">
        <v>17249051.190000001</v>
      </c>
      <c r="GS52" s="132" t="str">
        <f t="shared" si="78"/>
        <v>Cumple</v>
      </c>
      <c r="GT52" s="117"/>
      <c r="GU52" s="45">
        <v>48</v>
      </c>
      <c r="GV52" s="53">
        <f t="shared" si="79"/>
        <v>0</v>
      </c>
      <c r="GW52" s="53">
        <f t="shared" si="80"/>
        <v>0</v>
      </c>
      <c r="GX52" s="53">
        <f t="shared" si="81"/>
        <v>0</v>
      </c>
      <c r="GY52" s="53">
        <f t="shared" si="82"/>
        <v>0</v>
      </c>
      <c r="GZ52" s="53">
        <f t="shared" si="83"/>
        <v>40</v>
      </c>
      <c r="HA52" s="53">
        <f t="shared" si="84"/>
        <v>0</v>
      </c>
      <c r="HB52" s="53">
        <f t="shared" si="85"/>
        <v>0</v>
      </c>
      <c r="HC52" s="53">
        <f t="shared" si="86"/>
        <v>0</v>
      </c>
      <c r="HD52" s="53">
        <f t="shared" si="87"/>
        <v>0</v>
      </c>
      <c r="HE52" s="53">
        <f t="shared" si="88"/>
        <v>0</v>
      </c>
      <c r="HF52" s="53">
        <f t="shared" si="89"/>
        <v>0</v>
      </c>
      <c r="HG52" s="53">
        <f t="shared" si="90"/>
        <v>0</v>
      </c>
      <c r="HH52" s="53">
        <f t="shared" si="91"/>
        <v>0</v>
      </c>
      <c r="HI52" s="53">
        <f t="shared" si="92"/>
        <v>0</v>
      </c>
      <c r="HJ52" s="53">
        <f t="shared" si="93"/>
        <v>0</v>
      </c>
      <c r="HK52" s="53">
        <f t="shared" si="94"/>
        <v>0</v>
      </c>
      <c r="HL52" s="53">
        <f t="shared" si="95"/>
        <v>0</v>
      </c>
      <c r="HM52" s="53">
        <f t="shared" si="96"/>
        <v>0</v>
      </c>
      <c r="HN52" s="53">
        <f t="shared" si="97"/>
        <v>0</v>
      </c>
      <c r="HO52" s="54">
        <f t="shared" si="98"/>
        <v>0</v>
      </c>
      <c r="HQ52" s="45">
        <v>48</v>
      </c>
      <c r="HR52" s="56">
        <f t="shared" si="120"/>
        <v>40</v>
      </c>
      <c r="HS52" s="61" t="str">
        <f>+IF(MAXA(HU52:IN52)=0,"NO ADJUDICADO",HLOOKUP(MAXA(HU52:IN52),HU52:$IN$93,(90-HQ52),FALSE))</f>
        <v>CESAR TABARES L Y  COMPAÑÍA LTDA -  CTL COMPANY</v>
      </c>
      <c r="HT52" s="119">
        <f t="shared" si="99"/>
        <v>12422172</v>
      </c>
      <c r="HU52" s="54">
        <f t="shared" si="100"/>
        <v>0</v>
      </c>
      <c r="HV52" s="54">
        <f t="shared" si="101"/>
        <v>0</v>
      </c>
      <c r="HW52" s="54">
        <f t="shared" si="102"/>
        <v>0</v>
      </c>
      <c r="HX52" s="54">
        <f t="shared" si="103"/>
        <v>0</v>
      </c>
      <c r="HY52" s="54">
        <f t="shared" si="104"/>
        <v>40</v>
      </c>
      <c r="HZ52" s="54">
        <f t="shared" si="105"/>
        <v>0</v>
      </c>
      <c r="IA52" s="54">
        <f t="shared" si="106"/>
        <v>0</v>
      </c>
      <c r="IB52" s="54">
        <f t="shared" si="107"/>
        <v>0</v>
      </c>
      <c r="IC52" s="54">
        <f t="shared" si="108"/>
        <v>0</v>
      </c>
      <c r="ID52" s="54">
        <f t="shared" si="109"/>
        <v>0</v>
      </c>
      <c r="IE52" s="54">
        <f t="shared" si="110"/>
        <v>0</v>
      </c>
      <c r="IF52" s="54">
        <f t="shared" si="111"/>
        <v>0</v>
      </c>
      <c r="IG52" s="54">
        <f t="shared" si="112"/>
        <v>0</v>
      </c>
      <c r="IH52" s="54">
        <f t="shared" si="113"/>
        <v>0</v>
      </c>
      <c r="II52" s="54">
        <f t="shared" si="114"/>
        <v>0</v>
      </c>
      <c r="IJ52" s="54">
        <f t="shared" si="115"/>
        <v>0</v>
      </c>
      <c r="IK52" s="54">
        <f t="shared" si="116"/>
        <v>0</v>
      </c>
      <c r="IL52" s="54">
        <f t="shared" si="117"/>
        <v>0</v>
      </c>
      <c r="IM52" s="54">
        <f t="shared" si="118"/>
        <v>0</v>
      </c>
      <c r="IN52" s="54">
        <f t="shared" si="119"/>
        <v>0</v>
      </c>
    </row>
    <row r="53" spans="2:248" x14ac:dyDescent="0.35">
      <c r="B53" s="45">
        <v>49</v>
      </c>
      <c r="C53" s="33"/>
      <c r="D53" s="33"/>
      <c r="E53" s="33"/>
      <c r="F53" s="33"/>
      <c r="G53" s="33" t="s">
        <v>79</v>
      </c>
      <c r="H53" s="33"/>
      <c r="I53" s="33"/>
      <c r="J53" s="33" t="s">
        <v>80</v>
      </c>
      <c r="K53" s="33"/>
      <c r="L53" s="33"/>
      <c r="M53" s="33"/>
      <c r="N53" s="33"/>
      <c r="O53" s="33" t="s">
        <v>80</v>
      </c>
      <c r="P53" s="33"/>
      <c r="Q53" s="33" t="s">
        <v>80</v>
      </c>
      <c r="R53" s="33" t="s">
        <v>79</v>
      </c>
      <c r="S53" s="33"/>
      <c r="T53" s="33"/>
      <c r="U53" s="33"/>
      <c r="V53" s="33"/>
      <c r="X53" s="45">
        <v>49</v>
      </c>
      <c r="Y53" s="33"/>
      <c r="Z53" s="33"/>
      <c r="AA53" s="33"/>
      <c r="AB53" s="33"/>
      <c r="AC53" s="33" t="s">
        <v>79</v>
      </c>
      <c r="AD53" s="33"/>
      <c r="AE53" s="33"/>
      <c r="AF53" s="33" t="s">
        <v>80</v>
      </c>
      <c r="AG53" s="33"/>
      <c r="AH53" s="33"/>
      <c r="AI53" s="33"/>
      <c r="AJ53" s="33"/>
      <c r="AK53" s="33" t="s">
        <v>80</v>
      </c>
      <c r="AL53" s="33"/>
      <c r="AM53" s="33" t="s">
        <v>79</v>
      </c>
      <c r="AN53" s="33" t="s">
        <v>79</v>
      </c>
      <c r="AO53" s="33"/>
      <c r="AP53" s="33"/>
      <c r="AQ53" s="33"/>
      <c r="AR53" s="33"/>
      <c r="AS53" s="60"/>
      <c r="AT53" s="45">
        <v>49</v>
      </c>
      <c r="AU53" s="33"/>
      <c r="AV53" s="33"/>
      <c r="AW53" s="33"/>
      <c r="AX53" s="33"/>
      <c r="AY53" s="33" t="s">
        <v>79</v>
      </c>
      <c r="AZ53" s="33"/>
      <c r="BA53" s="33"/>
      <c r="BB53" s="33" t="s">
        <v>79</v>
      </c>
      <c r="BC53" s="33"/>
      <c r="BD53" s="33"/>
      <c r="BE53" s="33"/>
      <c r="BF53" s="33"/>
      <c r="BG53" s="33" t="s">
        <v>79</v>
      </c>
      <c r="BH53" s="33"/>
      <c r="BI53" s="33" t="s">
        <v>79</v>
      </c>
      <c r="BJ53" s="33" t="s">
        <v>79</v>
      </c>
      <c r="BK53" s="33"/>
      <c r="BL53" s="33"/>
      <c r="BM53" s="33"/>
      <c r="BN53" s="33"/>
      <c r="BP53" s="45">
        <v>49</v>
      </c>
      <c r="BQ53" s="33"/>
      <c r="BR53" s="33"/>
      <c r="BS53" s="33"/>
      <c r="BT53" s="33"/>
      <c r="BU53" s="33" t="s">
        <v>507</v>
      </c>
      <c r="BV53" s="33"/>
      <c r="BW53" s="33"/>
      <c r="BX53" s="33" t="s">
        <v>507</v>
      </c>
      <c r="BY53" s="33"/>
      <c r="BZ53" s="33"/>
      <c r="CA53" s="33"/>
      <c r="CB53" s="33"/>
      <c r="CC53" s="33" t="s">
        <v>507</v>
      </c>
      <c r="CD53" s="33"/>
      <c r="CE53" s="33" t="s">
        <v>507</v>
      </c>
      <c r="CF53" s="33" t="s">
        <v>507</v>
      </c>
      <c r="CG53" s="33"/>
      <c r="CH53" s="33"/>
      <c r="CI53" s="33"/>
      <c r="CJ53" s="33"/>
      <c r="CL53" s="45">
        <v>49</v>
      </c>
      <c r="CM53" s="33" t="str">
        <f t="shared" si="18"/>
        <v/>
      </c>
      <c r="CN53" s="33" t="str">
        <f t="shared" si="19"/>
        <v/>
      </c>
      <c r="CO53" s="33" t="str">
        <f t="shared" si="20"/>
        <v/>
      </c>
      <c r="CP53" s="33" t="str">
        <f t="shared" si="21"/>
        <v/>
      </c>
      <c r="CQ53" s="33" t="str">
        <f t="shared" si="22"/>
        <v>CUMPLE</v>
      </c>
      <c r="CR53" s="33" t="str">
        <f t="shared" si="23"/>
        <v/>
      </c>
      <c r="CS53" s="33" t="str">
        <f t="shared" si="24"/>
        <v/>
      </c>
      <c r="CT53" s="33" t="str">
        <f t="shared" si="25"/>
        <v>NO CUMPLE</v>
      </c>
      <c r="CU53" s="33" t="str">
        <f t="shared" si="26"/>
        <v/>
      </c>
      <c r="CV53" s="33" t="str">
        <f t="shared" si="27"/>
        <v/>
      </c>
      <c r="CW53" s="33" t="str">
        <f t="shared" si="28"/>
        <v/>
      </c>
      <c r="CX53" s="33" t="str">
        <f t="shared" si="29"/>
        <v/>
      </c>
      <c r="CY53" s="33" t="str">
        <f t="shared" si="30"/>
        <v>NO CUMPLE</v>
      </c>
      <c r="CZ53" s="33" t="str">
        <f t="shared" si="31"/>
        <v/>
      </c>
      <c r="DA53" s="33" t="str">
        <f t="shared" si="32"/>
        <v>NO CUMPLE</v>
      </c>
      <c r="DB53" s="33" t="str">
        <f t="shared" si="33"/>
        <v>CUMPLE</v>
      </c>
      <c r="DC53" s="33" t="str">
        <f t="shared" si="34"/>
        <v/>
      </c>
      <c r="DD53" s="33" t="str">
        <f t="shared" si="35"/>
        <v/>
      </c>
      <c r="DE53" s="33" t="str">
        <f t="shared" si="36"/>
        <v/>
      </c>
      <c r="DF53" s="33" t="str">
        <f t="shared" si="37"/>
        <v/>
      </c>
      <c r="DH53" s="45">
        <v>49</v>
      </c>
      <c r="DI53" s="33"/>
      <c r="DJ53" s="33"/>
      <c r="DK53" s="33"/>
      <c r="DL53" s="33"/>
      <c r="DM53" s="33" t="s">
        <v>509</v>
      </c>
      <c r="DN53" s="33"/>
      <c r="DO53" s="33"/>
      <c r="DP53" s="33" t="s">
        <v>96</v>
      </c>
      <c r="DQ53" s="33"/>
      <c r="DR53" s="33"/>
      <c r="DS53" s="33"/>
      <c r="DT53" s="33"/>
      <c r="DU53" s="33" t="s">
        <v>508</v>
      </c>
      <c r="DV53" s="33"/>
      <c r="DW53" s="33" t="s">
        <v>98</v>
      </c>
      <c r="DX53" s="33" t="s">
        <v>98</v>
      </c>
      <c r="DY53" s="33"/>
      <c r="DZ53" s="33"/>
      <c r="EA53" s="33"/>
      <c r="EB53" s="33"/>
      <c r="ED53" s="45">
        <v>49</v>
      </c>
      <c r="EE53" s="33">
        <f t="shared" si="38"/>
        <v>0</v>
      </c>
      <c r="EF53" s="33">
        <f t="shared" si="39"/>
        <v>0</v>
      </c>
      <c r="EG53" s="33">
        <f t="shared" si="40"/>
        <v>0</v>
      </c>
      <c r="EH53" s="33">
        <f t="shared" si="41"/>
        <v>0</v>
      </c>
      <c r="EI53" s="33">
        <f t="shared" si="42"/>
        <v>60</v>
      </c>
      <c r="EJ53" s="33">
        <f t="shared" si="43"/>
        <v>0</v>
      </c>
      <c r="EK53" s="33">
        <f t="shared" si="44"/>
        <v>0</v>
      </c>
      <c r="EL53" s="33">
        <f t="shared" si="45"/>
        <v>60</v>
      </c>
      <c r="EM53" s="33">
        <f t="shared" si="46"/>
        <v>0</v>
      </c>
      <c r="EN53" s="33">
        <f t="shared" si="47"/>
        <v>0</v>
      </c>
      <c r="EO53" s="33">
        <f t="shared" si="48"/>
        <v>0</v>
      </c>
      <c r="EP53" s="33">
        <f t="shared" si="49"/>
        <v>0</v>
      </c>
      <c r="EQ53" s="33">
        <f t="shared" si="50"/>
        <v>60</v>
      </c>
      <c r="ER53" s="33">
        <f t="shared" si="51"/>
        <v>0</v>
      </c>
      <c r="ES53" s="33">
        <f t="shared" si="52"/>
        <v>60</v>
      </c>
      <c r="ET53" s="33">
        <f t="shared" si="53"/>
        <v>60</v>
      </c>
      <c r="EU53" s="33">
        <f t="shared" si="54"/>
        <v>0</v>
      </c>
      <c r="EV53" s="33">
        <f t="shared" si="55"/>
        <v>0</v>
      </c>
      <c r="EW53" s="33">
        <f t="shared" si="56"/>
        <v>0</v>
      </c>
      <c r="EX53" s="33">
        <f t="shared" si="57"/>
        <v>0</v>
      </c>
      <c r="EZ53" s="45">
        <v>49</v>
      </c>
      <c r="FA53" s="38"/>
      <c r="FB53" s="39"/>
      <c r="FC53" s="37"/>
      <c r="FD53" s="37"/>
      <c r="FE53" s="37">
        <v>23681000</v>
      </c>
      <c r="FF53" s="37"/>
      <c r="FG53" s="37"/>
      <c r="FH53" s="37">
        <v>19738173</v>
      </c>
      <c r="FI53" s="37"/>
      <c r="FJ53" s="37"/>
      <c r="FK53" s="43"/>
      <c r="FL53" s="37"/>
      <c r="FM53" s="37">
        <v>27251000</v>
      </c>
      <c r="FN53" s="37"/>
      <c r="FO53" s="37">
        <v>29401330</v>
      </c>
      <c r="FP53" s="37">
        <v>27929300</v>
      </c>
      <c r="FQ53" s="37"/>
      <c r="FR53" s="37"/>
      <c r="FS53" s="37"/>
      <c r="FT53" s="37"/>
      <c r="FV53" s="49">
        <v>49</v>
      </c>
      <c r="FW53" s="46">
        <f t="shared" si="58"/>
        <v>0</v>
      </c>
      <c r="FX53" s="46">
        <f t="shared" si="59"/>
        <v>0</v>
      </c>
      <c r="FY53" s="46">
        <f t="shared" si="60"/>
        <v>0</v>
      </c>
      <c r="FZ53" s="46">
        <f t="shared" si="61"/>
        <v>0</v>
      </c>
      <c r="GA53" s="46">
        <f t="shared" si="62"/>
        <v>23681000</v>
      </c>
      <c r="GB53" s="46">
        <f t="shared" si="63"/>
        <v>0</v>
      </c>
      <c r="GC53" s="46">
        <f t="shared" si="64"/>
        <v>0</v>
      </c>
      <c r="GD53" s="46">
        <f t="shared" si="65"/>
        <v>0</v>
      </c>
      <c r="GE53" s="46">
        <f t="shared" si="66"/>
        <v>0</v>
      </c>
      <c r="GF53" s="46">
        <f t="shared" si="67"/>
        <v>0</v>
      </c>
      <c r="GG53" s="46">
        <f t="shared" si="68"/>
        <v>0</v>
      </c>
      <c r="GH53" s="46">
        <f t="shared" si="69"/>
        <v>0</v>
      </c>
      <c r="GI53" s="46">
        <f t="shared" si="70"/>
        <v>0</v>
      </c>
      <c r="GJ53" s="46">
        <f t="shared" si="71"/>
        <v>0</v>
      </c>
      <c r="GK53" s="46">
        <f t="shared" si="72"/>
        <v>0</v>
      </c>
      <c r="GL53" s="46">
        <f t="shared" si="73"/>
        <v>27929300</v>
      </c>
      <c r="GM53" s="46">
        <f t="shared" si="74"/>
        <v>0</v>
      </c>
      <c r="GN53" s="46">
        <f t="shared" si="75"/>
        <v>0</v>
      </c>
      <c r="GO53" s="46">
        <f t="shared" si="76"/>
        <v>0</v>
      </c>
      <c r="GP53" s="46">
        <f t="shared" si="77"/>
        <v>0</v>
      </c>
      <c r="GQ53" s="129">
        <f t="array" ref="GQ53">+MIN(IF(FW53:GP53&lt;&gt;0,FW53:GP53))</f>
        <v>23681000</v>
      </c>
      <c r="GR53" s="121">
        <v>29407676.27</v>
      </c>
      <c r="GS53" s="132" t="str">
        <f t="shared" si="78"/>
        <v>Cumple</v>
      </c>
      <c r="GT53" s="117"/>
      <c r="GU53" s="45">
        <v>49</v>
      </c>
      <c r="GV53" s="53">
        <f t="shared" si="79"/>
        <v>0</v>
      </c>
      <c r="GW53" s="53">
        <f t="shared" si="80"/>
        <v>0</v>
      </c>
      <c r="GX53" s="53">
        <f t="shared" si="81"/>
        <v>0</v>
      </c>
      <c r="GY53" s="53">
        <f t="shared" si="82"/>
        <v>0</v>
      </c>
      <c r="GZ53" s="53">
        <f t="shared" si="83"/>
        <v>40</v>
      </c>
      <c r="HA53" s="53">
        <f t="shared" si="84"/>
        <v>0</v>
      </c>
      <c r="HB53" s="53">
        <f t="shared" si="85"/>
        <v>0</v>
      </c>
      <c r="HC53" s="53">
        <f t="shared" si="86"/>
        <v>0</v>
      </c>
      <c r="HD53" s="53">
        <f t="shared" si="87"/>
        <v>0</v>
      </c>
      <c r="HE53" s="53">
        <f t="shared" si="88"/>
        <v>0</v>
      </c>
      <c r="HF53" s="53">
        <f t="shared" si="89"/>
        <v>0</v>
      </c>
      <c r="HG53" s="53">
        <f t="shared" si="90"/>
        <v>0</v>
      </c>
      <c r="HH53" s="53">
        <f t="shared" si="91"/>
        <v>0</v>
      </c>
      <c r="HI53" s="53">
        <f t="shared" si="92"/>
        <v>0</v>
      </c>
      <c r="HJ53" s="53">
        <f t="shared" si="93"/>
        <v>0</v>
      </c>
      <c r="HK53" s="53">
        <f t="shared" si="94"/>
        <v>33.915636983383045</v>
      </c>
      <c r="HL53" s="53">
        <f t="shared" si="95"/>
        <v>0</v>
      </c>
      <c r="HM53" s="53">
        <f t="shared" si="96"/>
        <v>0</v>
      </c>
      <c r="HN53" s="53">
        <f t="shared" si="97"/>
        <v>0</v>
      </c>
      <c r="HO53" s="54">
        <f t="shared" si="98"/>
        <v>0</v>
      </c>
      <c r="HQ53" s="45">
        <v>49</v>
      </c>
      <c r="HR53" s="56">
        <f t="shared" si="120"/>
        <v>100</v>
      </c>
      <c r="HS53" s="61" t="str">
        <f>+IF(MAXA(HU53:IN53)=0,"NO ADJUDICADO",HLOOKUP(MAXA(HU53:IN53),HU53:$IN$93,(90-HQ53),FALSE))</f>
        <v>CESAR TABARES L Y  COMPAÑÍA LTDA -  CTL COMPANY</v>
      </c>
      <c r="HT53" s="119">
        <f t="shared" si="99"/>
        <v>23681000</v>
      </c>
      <c r="HU53" s="54">
        <f t="shared" si="100"/>
        <v>0</v>
      </c>
      <c r="HV53" s="54">
        <f t="shared" si="101"/>
        <v>0</v>
      </c>
      <c r="HW53" s="54">
        <f t="shared" si="102"/>
        <v>0</v>
      </c>
      <c r="HX53" s="54">
        <f t="shared" si="103"/>
        <v>0</v>
      </c>
      <c r="HY53" s="54">
        <f t="shared" si="104"/>
        <v>100</v>
      </c>
      <c r="HZ53" s="54">
        <f t="shared" si="105"/>
        <v>0</v>
      </c>
      <c r="IA53" s="54">
        <f t="shared" si="106"/>
        <v>0</v>
      </c>
      <c r="IB53" s="54">
        <f t="shared" si="107"/>
        <v>0</v>
      </c>
      <c r="IC53" s="54">
        <f t="shared" si="108"/>
        <v>0</v>
      </c>
      <c r="ID53" s="54">
        <f t="shared" si="109"/>
        <v>0</v>
      </c>
      <c r="IE53" s="54">
        <f t="shared" si="110"/>
        <v>0</v>
      </c>
      <c r="IF53" s="54">
        <f t="shared" si="111"/>
        <v>0</v>
      </c>
      <c r="IG53" s="54">
        <f t="shared" si="112"/>
        <v>0</v>
      </c>
      <c r="IH53" s="54">
        <f t="shared" si="113"/>
        <v>0</v>
      </c>
      <c r="II53" s="54">
        <f t="shared" si="114"/>
        <v>0</v>
      </c>
      <c r="IJ53" s="54">
        <f t="shared" si="115"/>
        <v>93.915636983383052</v>
      </c>
      <c r="IK53" s="54">
        <f t="shared" si="116"/>
        <v>0</v>
      </c>
      <c r="IL53" s="54">
        <f t="shared" si="117"/>
        <v>0</v>
      </c>
      <c r="IM53" s="54">
        <f t="shared" si="118"/>
        <v>0</v>
      </c>
      <c r="IN53" s="54">
        <f t="shared" si="119"/>
        <v>0</v>
      </c>
    </row>
    <row r="54" spans="2:248" x14ac:dyDescent="0.35">
      <c r="B54" s="45">
        <v>50</v>
      </c>
      <c r="C54" s="33"/>
      <c r="D54" s="33"/>
      <c r="E54" s="33"/>
      <c r="F54" s="33"/>
      <c r="G54" s="33"/>
      <c r="H54" s="33"/>
      <c r="I54" s="33"/>
      <c r="J54" s="33"/>
      <c r="K54" s="33"/>
      <c r="L54" s="33"/>
      <c r="M54" s="33"/>
      <c r="N54" s="33"/>
      <c r="O54" s="33"/>
      <c r="P54" s="33" t="s">
        <v>79</v>
      </c>
      <c r="Q54" s="33"/>
      <c r="R54" s="33" t="s">
        <v>79</v>
      </c>
      <c r="S54" s="33" t="s">
        <v>79</v>
      </c>
      <c r="T54" s="33" t="s">
        <v>79</v>
      </c>
      <c r="U54" s="33"/>
      <c r="V54" s="33"/>
      <c r="X54" s="45">
        <v>50</v>
      </c>
      <c r="Y54" s="33"/>
      <c r="Z54" s="33"/>
      <c r="AA54" s="33"/>
      <c r="AB54" s="33"/>
      <c r="AC54" s="33"/>
      <c r="AD54" s="33"/>
      <c r="AE54" s="33"/>
      <c r="AF54" s="33"/>
      <c r="AG54" s="33"/>
      <c r="AH54" s="33"/>
      <c r="AI54" s="33"/>
      <c r="AJ54" s="33"/>
      <c r="AK54" s="33"/>
      <c r="AL54" s="33" t="s">
        <v>79</v>
      </c>
      <c r="AM54" s="33"/>
      <c r="AN54" s="33" t="s">
        <v>79</v>
      </c>
      <c r="AO54" s="33" t="s">
        <v>80</v>
      </c>
      <c r="AP54" s="33" t="s">
        <v>79</v>
      </c>
      <c r="AQ54" s="33"/>
      <c r="AR54" s="33"/>
      <c r="AS54" s="60"/>
      <c r="AT54" s="45">
        <v>50</v>
      </c>
      <c r="AU54" s="33"/>
      <c r="AV54" s="33"/>
      <c r="AW54" s="33"/>
      <c r="AX54" s="33"/>
      <c r="AY54" s="33"/>
      <c r="AZ54" s="33"/>
      <c r="BA54" s="33"/>
      <c r="BB54" s="33"/>
      <c r="BC54" s="33"/>
      <c r="BD54" s="33"/>
      <c r="BE54" s="33"/>
      <c r="BF54" s="33"/>
      <c r="BG54" s="33"/>
      <c r="BH54" s="33" t="s">
        <v>79</v>
      </c>
      <c r="BI54" s="33"/>
      <c r="BJ54" s="33" t="s">
        <v>79</v>
      </c>
      <c r="BK54" s="33" t="s">
        <v>80</v>
      </c>
      <c r="BL54" s="33" t="s">
        <v>79</v>
      </c>
      <c r="BM54" s="33"/>
      <c r="BN54" s="33"/>
      <c r="BP54" s="45">
        <v>50</v>
      </c>
      <c r="BQ54" s="33"/>
      <c r="BR54" s="33"/>
      <c r="BS54" s="33"/>
      <c r="BT54" s="33"/>
      <c r="BU54" s="33"/>
      <c r="BV54" s="33"/>
      <c r="BW54" s="33"/>
      <c r="BX54" s="33"/>
      <c r="BY54" s="33"/>
      <c r="BZ54" s="33"/>
      <c r="CA54" s="33"/>
      <c r="CB54" s="33"/>
      <c r="CC54" s="33"/>
      <c r="CD54" s="33" t="s">
        <v>507</v>
      </c>
      <c r="CE54" s="33"/>
      <c r="CF54" s="33" t="s">
        <v>507</v>
      </c>
      <c r="CG54" s="33" t="s">
        <v>507</v>
      </c>
      <c r="CH54" s="33" t="s">
        <v>507</v>
      </c>
      <c r="CI54" s="33"/>
      <c r="CJ54" s="33"/>
      <c r="CL54" s="45">
        <v>50</v>
      </c>
      <c r="CM54" s="33" t="str">
        <f t="shared" si="18"/>
        <v/>
      </c>
      <c r="CN54" s="33" t="str">
        <f t="shared" si="19"/>
        <v/>
      </c>
      <c r="CO54" s="33" t="str">
        <f t="shared" si="20"/>
        <v/>
      </c>
      <c r="CP54" s="33" t="str">
        <f t="shared" si="21"/>
        <v/>
      </c>
      <c r="CQ54" s="33" t="str">
        <f t="shared" si="22"/>
        <v/>
      </c>
      <c r="CR54" s="33" t="str">
        <f t="shared" si="23"/>
        <v/>
      </c>
      <c r="CS54" s="33" t="str">
        <f t="shared" si="24"/>
        <v/>
      </c>
      <c r="CT54" s="33" t="str">
        <f t="shared" si="25"/>
        <v/>
      </c>
      <c r="CU54" s="33" t="str">
        <f t="shared" si="26"/>
        <v/>
      </c>
      <c r="CV54" s="33" t="str">
        <f t="shared" si="27"/>
        <v/>
      </c>
      <c r="CW54" s="33" t="str">
        <f t="shared" si="28"/>
        <v/>
      </c>
      <c r="CX54" s="33" t="str">
        <f t="shared" si="29"/>
        <v/>
      </c>
      <c r="CY54" s="33" t="str">
        <f t="shared" si="30"/>
        <v/>
      </c>
      <c r="CZ54" s="33" t="str">
        <f t="shared" si="31"/>
        <v>CUMPLE</v>
      </c>
      <c r="DA54" s="33" t="str">
        <f t="shared" si="32"/>
        <v/>
      </c>
      <c r="DB54" s="33" t="str">
        <f t="shared" si="33"/>
        <v>CUMPLE</v>
      </c>
      <c r="DC54" s="33" t="str">
        <f t="shared" si="34"/>
        <v>NO CUMPLE</v>
      </c>
      <c r="DD54" s="33" t="str">
        <f t="shared" si="35"/>
        <v>CUMPLE</v>
      </c>
      <c r="DE54" s="33" t="str">
        <f t="shared" si="36"/>
        <v/>
      </c>
      <c r="DF54" s="33" t="str">
        <f t="shared" si="37"/>
        <v/>
      </c>
      <c r="DH54" s="45">
        <v>50</v>
      </c>
      <c r="DI54" s="33"/>
      <c r="DJ54" s="33"/>
      <c r="DK54" s="33"/>
      <c r="DL54" s="33"/>
      <c r="DM54" s="33"/>
      <c r="DN54" s="33"/>
      <c r="DO54" s="33"/>
      <c r="DP54" s="33"/>
      <c r="DQ54" s="33"/>
      <c r="DR54" s="33"/>
      <c r="DS54" s="33"/>
      <c r="DT54" s="33"/>
      <c r="DU54" s="33"/>
      <c r="DV54" s="33" t="s">
        <v>510</v>
      </c>
      <c r="DW54" s="33"/>
      <c r="DX54" s="33" t="s">
        <v>98</v>
      </c>
      <c r="DY54" s="33" t="s">
        <v>95</v>
      </c>
      <c r="DZ54" s="33" t="s">
        <v>95</v>
      </c>
      <c r="EA54" s="33"/>
      <c r="EB54" s="33"/>
      <c r="ED54" s="45">
        <v>50</v>
      </c>
      <c r="EE54" s="33">
        <f t="shared" si="38"/>
        <v>0</v>
      </c>
      <c r="EF54" s="33">
        <f t="shared" si="39"/>
        <v>0</v>
      </c>
      <c r="EG54" s="33">
        <f t="shared" si="40"/>
        <v>0</v>
      </c>
      <c r="EH54" s="33">
        <f t="shared" si="41"/>
        <v>0</v>
      </c>
      <c r="EI54" s="33">
        <f t="shared" si="42"/>
        <v>0</v>
      </c>
      <c r="EJ54" s="33">
        <f t="shared" si="43"/>
        <v>0</v>
      </c>
      <c r="EK54" s="33">
        <f t="shared" si="44"/>
        <v>0</v>
      </c>
      <c r="EL54" s="33">
        <f t="shared" si="45"/>
        <v>0</v>
      </c>
      <c r="EM54" s="33">
        <f t="shared" si="46"/>
        <v>0</v>
      </c>
      <c r="EN54" s="33">
        <f t="shared" si="47"/>
        <v>0</v>
      </c>
      <c r="EO54" s="33">
        <f t="shared" si="48"/>
        <v>0</v>
      </c>
      <c r="EP54" s="33">
        <f t="shared" si="49"/>
        <v>0</v>
      </c>
      <c r="EQ54" s="33">
        <f t="shared" si="50"/>
        <v>0</v>
      </c>
      <c r="ER54" s="33">
        <f t="shared" si="51"/>
        <v>0</v>
      </c>
      <c r="ES54" s="33">
        <f t="shared" si="52"/>
        <v>0</v>
      </c>
      <c r="ET54" s="33">
        <f t="shared" si="53"/>
        <v>60</v>
      </c>
      <c r="EU54" s="33">
        <f t="shared" si="54"/>
        <v>20</v>
      </c>
      <c r="EV54" s="33">
        <f t="shared" si="55"/>
        <v>20</v>
      </c>
      <c r="EW54" s="33">
        <f t="shared" si="56"/>
        <v>0</v>
      </c>
      <c r="EX54" s="33">
        <f t="shared" si="57"/>
        <v>0</v>
      </c>
      <c r="EZ54" s="45">
        <v>50</v>
      </c>
      <c r="FA54" s="38"/>
      <c r="FB54" s="39"/>
      <c r="FC54" s="37"/>
      <c r="FD54" s="37"/>
      <c r="FE54" s="37"/>
      <c r="FF54" s="37"/>
      <c r="FG54" s="37"/>
      <c r="FH54" s="37"/>
      <c r="FI54" s="37"/>
      <c r="FJ54" s="37"/>
      <c r="FK54" s="43"/>
      <c r="FL54" s="37"/>
      <c r="FM54" s="37"/>
      <c r="FN54" s="37">
        <v>21741300</v>
      </c>
      <c r="FO54" s="37"/>
      <c r="FP54" s="37">
        <v>21658000</v>
      </c>
      <c r="FQ54" s="37">
        <v>19193605</v>
      </c>
      <c r="FR54" s="37">
        <v>21745989</v>
      </c>
      <c r="FS54" s="37"/>
      <c r="FT54" s="37"/>
      <c r="FV54" s="49">
        <v>50</v>
      </c>
      <c r="FW54" s="46">
        <f t="shared" si="58"/>
        <v>0</v>
      </c>
      <c r="FX54" s="46">
        <f t="shared" si="59"/>
        <v>0</v>
      </c>
      <c r="FY54" s="46">
        <f t="shared" si="60"/>
        <v>0</v>
      </c>
      <c r="FZ54" s="46">
        <f t="shared" si="61"/>
        <v>0</v>
      </c>
      <c r="GA54" s="46">
        <f t="shared" si="62"/>
        <v>0</v>
      </c>
      <c r="GB54" s="46">
        <f t="shared" si="63"/>
        <v>0</v>
      </c>
      <c r="GC54" s="46">
        <f t="shared" si="64"/>
        <v>0</v>
      </c>
      <c r="GD54" s="46">
        <f t="shared" si="65"/>
        <v>0</v>
      </c>
      <c r="GE54" s="46">
        <f t="shared" si="66"/>
        <v>0</v>
      </c>
      <c r="GF54" s="46">
        <f t="shared" si="67"/>
        <v>0</v>
      </c>
      <c r="GG54" s="46">
        <f t="shared" si="68"/>
        <v>0</v>
      </c>
      <c r="GH54" s="46">
        <f t="shared" si="69"/>
        <v>0</v>
      </c>
      <c r="GI54" s="46">
        <f t="shared" si="70"/>
        <v>0</v>
      </c>
      <c r="GJ54" s="46">
        <f t="shared" si="71"/>
        <v>21741300</v>
      </c>
      <c r="GK54" s="46">
        <f t="shared" si="72"/>
        <v>0</v>
      </c>
      <c r="GL54" s="46">
        <f t="shared" si="73"/>
        <v>21658000</v>
      </c>
      <c r="GM54" s="46">
        <f t="shared" si="74"/>
        <v>0</v>
      </c>
      <c r="GN54" s="46">
        <f t="shared" si="75"/>
        <v>21745989</v>
      </c>
      <c r="GO54" s="46">
        <f t="shared" si="76"/>
        <v>0</v>
      </c>
      <c r="GP54" s="46">
        <f t="shared" si="77"/>
        <v>0</v>
      </c>
      <c r="GQ54" s="129">
        <f t="array" ref="GQ54">+MIN(IF(FW54:GP54&lt;&gt;0,FW54:GP54))</f>
        <v>21658000</v>
      </c>
      <c r="GR54" s="121">
        <v>21746655</v>
      </c>
      <c r="GS54" s="132" t="str">
        <f t="shared" si="78"/>
        <v>Cumple</v>
      </c>
      <c r="GT54" s="117"/>
      <c r="GU54" s="45">
        <v>50</v>
      </c>
      <c r="GV54" s="53">
        <f t="shared" si="79"/>
        <v>0</v>
      </c>
      <c r="GW54" s="53">
        <f t="shared" si="80"/>
        <v>0</v>
      </c>
      <c r="GX54" s="53">
        <f t="shared" si="81"/>
        <v>0</v>
      </c>
      <c r="GY54" s="53">
        <f t="shared" si="82"/>
        <v>0</v>
      </c>
      <c r="GZ54" s="53">
        <f t="shared" si="83"/>
        <v>0</v>
      </c>
      <c r="HA54" s="53">
        <f t="shared" si="84"/>
        <v>0</v>
      </c>
      <c r="HB54" s="53">
        <f t="shared" si="85"/>
        <v>0</v>
      </c>
      <c r="HC54" s="53">
        <f t="shared" si="86"/>
        <v>0</v>
      </c>
      <c r="HD54" s="53">
        <f t="shared" si="87"/>
        <v>0</v>
      </c>
      <c r="HE54" s="53">
        <f t="shared" si="88"/>
        <v>0</v>
      </c>
      <c r="HF54" s="53">
        <f t="shared" si="89"/>
        <v>0</v>
      </c>
      <c r="HG54" s="53">
        <f t="shared" si="90"/>
        <v>0</v>
      </c>
      <c r="HH54" s="53">
        <f t="shared" si="91"/>
        <v>0</v>
      </c>
      <c r="HI54" s="53">
        <f t="shared" si="92"/>
        <v>39.846743295019159</v>
      </c>
      <c r="HJ54" s="53">
        <f t="shared" si="93"/>
        <v>0</v>
      </c>
      <c r="HK54" s="53">
        <f t="shared" si="94"/>
        <v>40</v>
      </c>
      <c r="HL54" s="53">
        <f t="shared" si="95"/>
        <v>0</v>
      </c>
      <c r="HM54" s="53">
        <f t="shared" si="96"/>
        <v>39.838151302293035</v>
      </c>
      <c r="HN54" s="53">
        <f t="shared" si="97"/>
        <v>0</v>
      </c>
      <c r="HO54" s="54">
        <f t="shared" si="98"/>
        <v>0</v>
      </c>
      <c r="HQ54" s="45">
        <v>50</v>
      </c>
      <c r="HR54" s="56">
        <f t="shared" si="120"/>
        <v>100</v>
      </c>
      <c r="HS54" s="61" t="str">
        <f>+IF(MAXA(HU54:IN54)=0,"NO ADJUDICADO",HLOOKUP(MAXA(HU54:IN54),HU54:$IN$93,(90-HQ54),FALSE))</f>
        <v>KASSEL GROUP SAS</v>
      </c>
      <c r="HT54" s="119">
        <f t="shared" si="99"/>
        <v>21658000</v>
      </c>
      <c r="HU54" s="54">
        <f t="shared" si="100"/>
        <v>0</v>
      </c>
      <c r="HV54" s="54">
        <f t="shared" si="101"/>
        <v>0</v>
      </c>
      <c r="HW54" s="54">
        <f t="shared" si="102"/>
        <v>0</v>
      </c>
      <c r="HX54" s="54">
        <f t="shared" si="103"/>
        <v>0</v>
      </c>
      <c r="HY54" s="54">
        <f t="shared" si="104"/>
        <v>0</v>
      </c>
      <c r="HZ54" s="54">
        <f t="shared" si="105"/>
        <v>0</v>
      </c>
      <c r="IA54" s="54">
        <f t="shared" si="106"/>
        <v>0</v>
      </c>
      <c r="IB54" s="54">
        <f t="shared" si="107"/>
        <v>0</v>
      </c>
      <c r="IC54" s="54">
        <f t="shared" si="108"/>
        <v>0</v>
      </c>
      <c r="ID54" s="54">
        <f t="shared" si="109"/>
        <v>0</v>
      </c>
      <c r="IE54" s="54">
        <f t="shared" si="110"/>
        <v>0</v>
      </c>
      <c r="IF54" s="54">
        <f t="shared" si="111"/>
        <v>0</v>
      </c>
      <c r="IG54" s="54">
        <f t="shared" si="112"/>
        <v>0</v>
      </c>
      <c r="IH54" s="54">
        <f t="shared" si="113"/>
        <v>39.846743295019159</v>
      </c>
      <c r="II54" s="54">
        <f t="shared" si="114"/>
        <v>0</v>
      </c>
      <c r="IJ54" s="54">
        <f t="shared" si="115"/>
        <v>100</v>
      </c>
      <c r="IK54" s="54">
        <f t="shared" si="116"/>
        <v>0</v>
      </c>
      <c r="IL54" s="54">
        <f t="shared" si="117"/>
        <v>59.838151302293035</v>
      </c>
      <c r="IM54" s="54">
        <f t="shared" si="118"/>
        <v>0</v>
      </c>
      <c r="IN54" s="54">
        <f t="shared" si="119"/>
        <v>0</v>
      </c>
    </row>
    <row r="55" spans="2:248" ht="16.5" customHeight="1" x14ac:dyDescent="0.35">
      <c r="B55" s="45">
        <v>51</v>
      </c>
      <c r="C55" s="33"/>
      <c r="D55" s="33"/>
      <c r="E55" s="33"/>
      <c r="F55" s="33"/>
      <c r="G55" s="33" t="s">
        <v>79</v>
      </c>
      <c r="H55" s="33"/>
      <c r="I55" s="33"/>
      <c r="J55" s="33" t="s">
        <v>80</v>
      </c>
      <c r="K55" s="33"/>
      <c r="L55" s="33"/>
      <c r="M55" s="33"/>
      <c r="N55" s="33"/>
      <c r="O55" s="33"/>
      <c r="P55" s="33"/>
      <c r="Q55" s="33"/>
      <c r="R55" s="33" t="s">
        <v>79</v>
      </c>
      <c r="S55" s="33"/>
      <c r="T55" s="33"/>
      <c r="U55" s="33"/>
      <c r="V55" s="33"/>
      <c r="X55" s="45">
        <v>51</v>
      </c>
      <c r="Y55" s="33"/>
      <c r="Z55" s="33"/>
      <c r="AA55" s="33"/>
      <c r="AB55" s="33"/>
      <c r="AC55" s="33" t="s">
        <v>79</v>
      </c>
      <c r="AD55" s="33"/>
      <c r="AE55" s="33"/>
      <c r="AF55" s="33" t="s">
        <v>80</v>
      </c>
      <c r="AG55" s="33"/>
      <c r="AH55" s="33"/>
      <c r="AI55" s="33"/>
      <c r="AJ55" s="33"/>
      <c r="AK55" s="33"/>
      <c r="AL55" s="33"/>
      <c r="AM55" s="33"/>
      <c r="AN55" s="33" t="s">
        <v>79</v>
      </c>
      <c r="AO55" s="33"/>
      <c r="AP55" s="33"/>
      <c r="AQ55" s="33"/>
      <c r="AR55" s="33"/>
      <c r="AS55" s="60"/>
      <c r="AT55" s="45">
        <v>51</v>
      </c>
      <c r="AU55" s="33"/>
      <c r="AV55" s="33"/>
      <c r="AW55" s="33"/>
      <c r="AX55" s="33"/>
      <c r="AY55" s="33" t="s">
        <v>79</v>
      </c>
      <c r="AZ55" s="33"/>
      <c r="BA55" s="33"/>
      <c r="BB55" s="33" t="s">
        <v>79</v>
      </c>
      <c r="BC55" s="33"/>
      <c r="BD55" s="33"/>
      <c r="BE55" s="33"/>
      <c r="BF55" s="33"/>
      <c r="BG55" s="33"/>
      <c r="BH55" s="33"/>
      <c r="BI55" s="33"/>
      <c r="BJ55" s="33" t="s">
        <v>79</v>
      </c>
      <c r="BK55" s="33"/>
      <c r="BL55" s="33"/>
      <c r="BM55" s="33"/>
      <c r="BN55" s="33"/>
      <c r="BP55" s="45">
        <v>51</v>
      </c>
      <c r="BQ55" s="33"/>
      <c r="BR55" s="33"/>
      <c r="BS55" s="33"/>
      <c r="BT55" s="33"/>
      <c r="BU55" s="33" t="s">
        <v>507</v>
      </c>
      <c r="BV55" s="33"/>
      <c r="BW55" s="33"/>
      <c r="BX55" s="33" t="s">
        <v>507</v>
      </c>
      <c r="BY55" s="33"/>
      <c r="BZ55" s="33"/>
      <c r="CA55" s="33"/>
      <c r="CB55" s="33"/>
      <c r="CC55" s="33"/>
      <c r="CD55" s="33"/>
      <c r="CE55" s="33"/>
      <c r="CF55" s="33" t="s">
        <v>507</v>
      </c>
      <c r="CG55" s="33"/>
      <c r="CH55" s="33"/>
      <c r="CI55" s="33"/>
      <c r="CJ55" s="33"/>
      <c r="CL55" s="45">
        <v>51</v>
      </c>
      <c r="CM55" s="33" t="str">
        <f t="shared" si="18"/>
        <v/>
      </c>
      <c r="CN55" s="33" t="str">
        <f t="shared" si="19"/>
        <v/>
      </c>
      <c r="CO55" s="33" t="str">
        <f t="shared" si="20"/>
        <v/>
      </c>
      <c r="CP55" s="33" t="str">
        <f t="shared" si="21"/>
        <v/>
      </c>
      <c r="CQ55" s="33" t="str">
        <f t="shared" si="22"/>
        <v>CUMPLE</v>
      </c>
      <c r="CR55" s="33" t="str">
        <f t="shared" si="23"/>
        <v/>
      </c>
      <c r="CS55" s="33" t="str">
        <f t="shared" si="24"/>
        <v/>
      </c>
      <c r="CT55" s="33" t="str">
        <f t="shared" si="25"/>
        <v>NO CUMPLE</v>
      </c>
      <c r="CU55" s="33" t="str">
        <f t="shared" si="26"/>
        <v/>
      </c>
      <c r="CV55" s="33" t="str">
        <f t="shared" si="27"/>
        <v/>
      </c>
      <c r="CW55" s="33" t="str">
        <f t="shared" si="28"/>
        <v/>
      </c>
      <c r="CX55" s="33" t="str">
        <f t="shared" si="29"/>
        <v/>
      </c>
      <c r="CY55" s="33" t="str">
        <f t="shared" si="30"/>
        <v/>
      </c>
      <c r="CZ55" s="33" t="str">
        <f t="shared" si="31"/>
        <v/>
      </c>
      <c r="DA55" s="33" t="str">
        <f t="shared" si="32"/>
        <v/>
      </c>
      <c r="DB55" s="33" t="str">
        <f t="shared" si="33"/>
        <v>CUMPLE</v>
      </c>
      <c r="DC55" s="33" t="str">
        <f t="shared" si="34"/>
        <v/>
      </c>
      <c r="DD55" s="33" t="str">
        <f t="shared" si="35"/>
        <v/>
      </c>
      <c r="DE55" s="33" t="str">
        <f t="shared" si="36"/>
        <v/>
      </c>
      <c r="DF55" s="33" t="str">
        <f t="shared" si="37"/>
        <v/>
      </c>
      <c r="DH55" s="45">
        <v>51</v>
      </c>
      <c r="DI55" s="33"/>
      <c r="DJ55" s="33"/>
      <c r="DK55" s="33"/>
      <c r="DL55" s="33"/>
      <c r="DM55" s="33" t="s">
        <v>97</v>
      </c>
      <c r="DN55" s="33"/>
      <c r="DO55" s="33"/>
      <c r="DP55" s="33" t="s">
        <v>96</v>
      </c>
      <c r="DQ55" s="33"/>
      <c r="DR55" s="33"/>
      <c r="DS55" s="33"/>
      <c r="DT55" s="33"/>
      <c r="DU55" s="33"/>
      <c r="DV55" s="33"/>
      <c r="DW55" s="33"/>
      <c r="DX55" s="33" t="s">
        <v>98</v>
      </c>
      <c r="DY55" s="33"/>
      <c r="DZ55" s="33"/>
      <c r="EA55" s="33"/>
      <c r="EB55" s="33"/>
      <c r="ED55" s="45">
        <v>51</v>
      </c>
      <c r="EE55" s="33">
        <f t="shared" si="38"/>
        <v>0</v>
      </c>
      <c r="EF55" s="33">
        <f t="shared" si="39"/>
        <v>0</v>
      </c>
      <c r="EG55" s="33">
        <f t="shared" si="40"/>
        <v>0</v>
      </c>
      <c r="EH55" s="33">
        <f t="shared" si="41"/>
        <v>0</v>
      </c>
      <c r="EI55" s="33">
        <f t="shared" si="42"/>
        <v>0</v>
      </c>
      <c r="EJ55" s="33">
        <f t="shared" si="43"/>
        <v>0</v>
      </c>
      <c r="EK55" s="33">
        <f t="shared" si="44"/>
        <v>0</v>
      </c>
      <c r="EL55" s="33">
        <f t="shared" si="45"/>
        <v>60</v>
      </c>
      <c r="EM55" s="33">
        <f t="shared" si="46"/>
        <v>0</v>
      </c>
      <c r="EN55" s="33">
        <f t="shared" si="47"/>
        <v>0</v>
      </c>
      <c r="EO55" s="33">
        <f t="shared" si="48"/>
        <v>0</v>
      </c>
      <c r="EP55" s="33">
        <f t="shared" si="49"/>
        <v>0</v>
      </c>
      <c r="EQ55" s="33">
        <f t="shared" si="50"/>
        <v>0</v>
      </c>
      <c r="ER55" s="33">
        <f t="shared" si="51"/>
        <v>0</v>
      </c>
      <c r="ES55" s="33">
        <f t="shared" si="52"/>
        <v>0</v>
      </c>
      <c r="ET55" s="33">
        <f t="shared" si="53"/>
        <v>60</v>
      </c>
      <c r="EU55" s="33">
        <f t="shared" si="54"/>
        <v>0</v>
      </c>
      <c r="EV55" s="33">
        <f t="shared" si="55"/>
        <v>0</v>
      </c>
      <c r="EW55" s="33">
        <f t="shared" si="56"/>
        <v>0</v>
      </c>
      <c r="EX55" s="33">
        <f t="shared" si="57"/>
        <v>0</v>
      </c>
      <c r="EZ55" s="45">
        <v>51</v>
      </c>
      <c r="FA55" s="38"/>
      <c r="FB55" s="39"/>
      <c r="FC55" s="37"/>
      <c r="FD55" s="37"/>
      <c r="FE55" s="37">
        <v>7140000</v>
      </c>
      <c r="FF55" s="37"/>
      <c r="FG55" s="37"/>
      <c r="FH55" s="37">
        <v>6008072</v>
      </c>
      <c r="FI55" s="37"/>
      <c r="FJ55" s="37"/>
      <c r="FK55" s="43"/>
      <c r="FL55" s="37"/>
      <c r="FM55" s="37"/>
      <c r="FN55" s="37"/>
      <c r="FO55" s="37"/>
      <c r="FP55" s="37">
        <v>8330000</v>
      </c>
      <c r="FQ55" s="37"/>
      <c r="FR55" s="37"/>
      <c r="FS55" s="37"/>
      <c r="FT55" s="37"/>
      <c r="FV55" s="49">
        <v>51</v>
      </c>
      <c r="FW55" s="46">
        <f t="shared" si="58"/>
        <v>0</v>
      </c>
      <c r="FX55" s="46">
        <f t="shared" si="59"/>
        <v>0</v>
      </c>
      <c r="FY55" s="46">
        <f t="shared" si="60"/>
        <v>0</v>
      </c>
      <c r="FZ55" s="46">
        <f t="shared" si="61"/>
        <v>0</v>
      </c>
      <c r="GA55" s="46">
        <f t="shared" si="62"/>
        <v>7140000</v>
      </c>
      <c r="GB55" s="46">
        <f t="shared" si="63"/>
        <v>0</v>
      </c>
      <c r="GC55" s="46">
        <f t="shared" si="64"/>
        <v>0</v>
      </c>
      <c r="GD55" s="46">
        <f t="shared" si="65"/>
        <v>0</v>
      </c>
      <c r="GE55" s="46">
        <f t="shared" si="66"/>
        <v>0</v>
      </c>
      <c r="GF55" s="46">
        <f t="shared" si="67"/>
        <v>0</v>
      </c>
      <c r="GG55" s="46">
        <f t="shared" si="68"/>
        <v>0</v>
      </c>
      <c r="GH55" s="46">
        <f t="shared" si="69"/>
        <v>0</v>
      </c>
      <c r="GI55" s="46">
        <f t="shared" si="70"/>
        <v>0</v>
      </c>
      <c r="GJ55" s="46">
        <f t="shared" si="71"/>
        <v>0</v>
      </c>
      <c r="GK55" s="46">
        <f t="shared" si="72"/>
        <v>0</v>
      </c>
      <c r="GL55" s="46">
        <f t="shared" si="73"/>
        <v>8330000</v>
      </c>
      <c r="GM55" s="46">
        <f t="shared" si="74"/>
        <v>0</v>
      </c>
      <c r="GN55" s="46">
        <f t="shared" si="75"/>
        <v>0</v>
      </c>
      <c r="GO55" s="46">
        <f t="shared" si="76"/>
        <v>0</v>
      </c>
      <c r="GP55" s="46">
        <f t="shared" si="77"/>
        <v>0</v>
      </c>
      <c r="GQ55" s="129">
        <f t="array" ref="GQ55">+MIN(IF(FW55:GP55&lt;&gt;0,FW55:GP55))</f>
        <v>7140000</v>
      </c>
      <c r="GR55" s="121">
        <v>8378552</v>
      </c>
      <c r="GS55" s="132" t="str">
        <f t="shared" si="78"/>
        <v>Cumple</v>
      </c>
      <c r="GT55" s="117"/>
      <c r="GU55" s="45">
        <v>51</v>
      </c>
      <c r="GV55" s="53">
        <f t="shared" si="79"/>
        <v>0</v>
      </c>
      <c r="GW55" s="53">
        <f t="shared" si="80"/>
        <v>0</v>
      </c>
      <c r="GX55" s="53">
        <f t="shared" si="81"/>
        <v>0</v>
      </c>
      <c r="GY55" s="53">
        <f t="shared" si="82"/>
        <v>0</v>
      </c>
      <c r="GZ55" s="53">
        <f t="shared" si="83"/>
        <v>40</v>
      </c>
      <c r="HA55" s="53">
        <f t="shared" si="84"/>
        <v>0</v>
      </c>
      <c r="HB55" s="53">
        <f t="shared" si="85"/>
        <v>0</v>
      </c>
      <c r="HC55" s="53">
        <f t="shared" si="86"/>
        <v>0</v>
      </c>
      <c r="HD55" s="53">
        <f t="shared" si="87"/>
        <v>0</v>
      </c>
      <c r="HE55" s="53">
        <f t="shared" si="88"/>
        <v>0</v>
      </c>
      <c r="HF55" s="53">
        <f t="shared" si="89"/>
        <v>0</v>
      </c>
      <c r="HG55" s="53">
        <f t="shared" si="90"/>
        <v>0</v>
      </c>
      <c r="HH55" s="53">
        <f t="shared" si="91"/>
        <v>0</v>
      </c>
      <c r="HI55" s="53">
        <f t="shared" si="92"/>
        <v>0</v>
      </c>
      <c r="HJ55" s="53">
        <f t="shared" si="93"/>
        <v>0</v>
      </c>
      <c r="HK55" s="53">
        <f t="shared" si="94"/>
        <v>34.285714285714285</v>
      </c>
      <c r="HL55" s="53">
        <f t="shared" si="95"/>
        <v>0</v>
      </c>
      <c r="HM55" s="53">
        <f t="shared" si="96"/>
        <v>0</v>
      </c>
      <c r="HN55" s="53">
        <f t="shared" si="97"/>
        <v>0</v>
      </c>
      <c r="HO55" s="54">
        <f t="shared" si="98"/>
        <v>0</v>
      </c>
      <c r="HQ55" s="45">
        <v>51</v>
      </c>
      <c r="HR55" s="56">
        <f t="shared" si="120"/>
        <v>94.285714285714278</v>
      </c>
      <c r="HS55" s="61" t="str">
        <f>+IF(MAXA(HU55:IN55)=0,"NO ADJUDICADO",HLOOKUP(MAXA(HU55:IN55),HU55:$IN$93,(90-HQ55),FALSE))</f>
        <v>KASSEL GROUP SAS</v>
      </c>
      <c r="HT55" s="119">
        <f t="shared" si="99"/>
        <v>7140000</v>
      </c>
      <c r="HU55" s="54">
        <f t="shared" si="100"/>
        <v>0</v>
      </c>
      <c r="HV55" s="54">
        <f t="shared" si="101"/>
        <v>0</v>
      </c>
      <c r="HW55" s="54">
        <f t="shared" si="102"/>
        <v>0</v>
      </c>
      <c r="HX55" s="54">
        <f t="shared" si="103"/>
        <v>0</v>
      </c>
      <c r="HY55" s="54">
        <f t="shared" si="104"/>
        <v>40</v>
      </c>
      <c r="HZ55" s="54">
        <f t="shared" si="105"/>
        <v>0</v>
      </c>
      <c r="IA55" s="54">
        <f t="shared" si="106"/>
        <v>0</v>
      </c>
      <c r="IB55" s="54">
        <f t="shared" si="107"/>
        <v>0</v>
      </c>
      <c r="IC55" s="54">
        <f t="shared" si="108"/>
        <v>0</v>
      </c>
      <c r="ID55" s="54">
        <f t="shared" si="109"/>
        <v>0</v>
      </c>
      <c r="IE55" s="54">
        <f t="shared" si="110"/>
        <v>0</v>
      </c>
      <c r="IF55" s="54">
        <f t="shared" si="111"/>
        <v>0</v>
      </c>
      <c r="IG55" s="54">
        <f t="shared" si="112"/>
        <v>0</v>
      </c>
      <c r="IH55" s="54">
        <f t="shared" si="113"/>
        <v>0</v>
      </c>
      <c r="II55" s="54">
        <f t="shared" si="114"/>
        <v>0</v>
      </c>
      <c r="IJ55" s="54">
        <f t="shared" si="115"/>
        <v>94.285714285714278</v>
      </c>
      <c r="IK55" s="54">
        <f t="shared" si="116"/>
        <v>0</v>
      </c>
      <c r="IL55" s="54">
        <f t="shared" si="117"/>
        <v>0</v>
      </c>
      <c r="IM55" s="54">
        <f t="shared" si="118"/>
        <v>0</v>
      </c>
      <c r="IN55" s="54">
        <f t="shared" si="119"/>
        <v>0</v>
      </c>
    </row>
    <row r="56" spans="2:248" x14ac:dyDescent="0.35">
      <c r="B56" s="45">
        <v>52</v>
      </c>
      <c r="C56" s="33"/>
      <c r="D56" s="33"/>
      <c r="E56" s="33"/>
      <c r="F56" s="33"/>
      <c r="G56" s="33"/>
      <c r="H56" s="33"/>
      <c r="I56" s="33"/>
      <c r="J56" s="33"/>
      <c r="K56" s="33"/>
      <c r="L56" s="33"/>
      <c r="M56" s="33"/>
      <c r="N56" s="33"/>
      <c r="O56" s="33"/>
      <c r="P56" s="33"/>
      <c r="Q56" s="33"/>
      <c r="R56" s="33"/>
      <c r="S56" s="33"/>
      <c r="T56" s="33"/>
      <c r="U56" s="33" t="s">
        <v>79</v>
      </c>
      <c r="V56" s="33"/>
      <c r="X56" s="45">
        <v>52</v>
      </c>
      <c r="Y56" s="33"/>
      <c r="Z56" s="33"/>
      <c r="AA56" s="33"/>
      <c r="AB56" s="33"/>
      <c r="AC56" s="33"/>
      <c r="AD56" s="33"/>
      <c r="AE56" s="33"/>
      <c r="AF56" s="33"/>
      <c r="AG56" s="33"/>
      <c r="AH56" s="33"/>
      <c r="AI56" s="33"/>
      <c r="AJ56" s="33"/>
      <c r="AK56" s="33"/>
      <c r="AL56" s="33"/>
      <c r="AM56" s="33"/>
      <c r="AN56" s="33"/>
      <c r="AO56" s="33"/>
      <c r="AP56" s="33"/>
      <c r="AQ56" s="33" t="s">
        <v>79</v>
      </c>
      <c r="AR56" s="33"/>
      <c r="AS56" s="60"/>
      <c r="AT56" s="45">
        <v>52</v>
      </c>
      <c r="AU56" s="33"/>
      <c r="AV56" s="33"/>
      <c r="AW56" s="33"/>
      <c r="AX56" s="33"/>
      <c r="AY56" s="33"/>
      <c r="AZ56" s="33"/>
      <c r="BA56" s="33"/>
      <c r="BB56" s="33"/>
      <c r="BC56" s="33"/>
      <c r="BD56" s="33"/>
      <c r="BE56" s="33"/>
      <c r="BF56" s="33"/>
      <c r="BG56" s="33"/>
      <c r="BH56" s="33"/>
      <c r="BI56" s="33"/>
      <c r="BJ56" s="33"/>
      <c r="BK56" s="33"/>
      <c r="BL56" s="33"/>
      <c r="BM56" s="33" t="s">
        <v>79</v>
      </c>
      <c r="BN56" s="33"/>
      <c r="BP56" s="45">
        <v>52</v>
      </c>
      <c r="BQ56" s="33"/>
      <c r="BR56" s="33"/>
      <c r="BS56" s="33"/>
      <c r="BT56" s="33"/>
      <c r="BU56" s="33"/>
      <c r="BV56" s="33"/>
      <c r="BW56" s="33"/>
      <c r="BX56" s="33"/>
      <c r="BY56" s="33"/>
      <c r="BZ56" s="33"/>
      <c r="CA56" s="33"/>
      <c r="CB56" s="33"/>
      <c r="CC56" s="33"/>
      <c r="CD56" s="33"/>
      <c r="CE56" s="33"/>
      <c r="CF56" s="33"/>
      <c r="CG56" s="33"/>
      <c r="CH56" s="33"/>
      <c r="CI56" s="33" t="s">
        <v>507</v>
      </c>
      <c r="CJ56" s="33"/>
      <c r="CL56" s="45">
        <v>52</v>
      </c>
      <c r="CM56" s="33" t="str">
        <f t="shared" si="18"/>
        <v/>
      </c>
      <c r="CN56" s="33" t="str">
        <f t="shared" si="19"/>
        <v/>
      </c>
      <c r="CO56" s="33" t="str">
        <f t="shared" si="20"/>
        <v/>
      </c>
      <c r="CP56" s="33" t="str">
        <f t="shared" si="21"/>
        <v/>
      </c>
      <c r="CQ56" s="33" t="str">
        <f t="shared" si="22"/>
        <v/>
      </c>
      <c r="CR56" s="33" t="str">
        <f t="shared" si="23"/>
        <v/>
      </c>
      <c r="CS56" s="33" t="str">
        <f t="shared" si="24"/>
        <v/>
      </c>
      <c r="CT56" s="33" t="str">
        <f t="shared" si="25"/>
        <v/>
      </c>
      <c r="CU56" s="33" t="str">
        <f t="shared" si="26"/>
        <v/>
      </c>
      <c r="CV56" s="33" t="str">
        <f t="shared" si="27"/>
        <v/>
      </c>
      <c r="CW56" s="33" t="str">
        <f t="shared" si="28"/>
        <v/>
      </c>
      <c r="CX56" s="33" t="str">
        <f t="shared" si="29"/>
        <v/>
      </c>
      <c r="CY56" s="33" t="str">
        <f t="shared" si="30"/>
        <v/>
      </c>
      <c r="CZ56" s="33" t="str">
        <f t="shared" si="31"/>
        <v/>
      </c>
      <c r="DA56" s="33" t="str">
        <f t="shared" si="32"/>
        <v/>
      </c>
      <c r="DB56" s="33" t="str">
        <f t="shared" si="33"/>
        <v/>
      </c>
      <c r="DC56" s="33" t="str">
        <f t="shared" si="34"/>
        <v/>
      </c>
      <c r="DD56" s="33" t="str">
        <f t="shared" si="35"/>
        <v/>
      </c>
      <c r="DE56" s="33" t="str">
        <f t="shared" si="36"/>
        <v>CUMPLE</v>
      </c>
      <c r="DF56" s="33" t="str">
        <f t="shared" si="37"/>
        <v/>
      </c>
      <c r="DH56" s="45">
        <v>52</v>
      </c>
      <c r="DI56" s="33"/>
      <c r="DJ56" s="33"/>
      <c r="DK56" s="33"/>
      <c r="DL56" s="33"/>
      <c r="DM56" s="33"/>
      <c r="DN56" s="33"/>
      <c r="DO56" s="33"/>
      <c r="DP56" s="33"/>
      <c r="DQ56" s="33"/>
      <c r="DR56" s="33"/>
      <c r="DS56" s="33"/>
      <c r="DT56" s="33"/>
      <c r="DU56" s="33"/>
      <c r="DV56" s="33"/>
      <c r="DW56" s="33"/>
      <c r="DX56" s="33"/>
      <c r="DY56" s="33"/>
      <c r="DZ56" s="33"/>
      <c r="EA56" s="33" t="s">
        <v>95</v>
      </c>
      <c r="EB56" s="33"/>
      <c r="ED56" s="45">
        <v>52</v>
      </c>
      <c r="EE56" s="33">
        <f t="shared" si="38"/>
        <v>0</v>
      </c>
      <c r="EF56" s="33">
        <f t="shared" si="39"/>
        <v>0</v>
      </c>
      <c r="EG56" s="33">
        <f t="shared" si="40"/>
        <v>0</v>
      </c>
      <c r="EH56" s="33">
        <f t="shared" si="41"/>
        <v>0</v>
      </c>
      <c r="EI56" s="33">
        <f t="shared" si="42"/>
        <v>0</v>
      </c>
      <c r="EJ56" s="33">
        <f t="shared" si="43"/>
        <v>0</v>
      </c>
      <c r="EK56" s="33">
        <f t="shared" si="44"/>
        <v>0</v>
      </c>
      <c r="EL56" s="33">
        <f t="shared" si="45"/>
        <v>0</v>
      </c>
      <c r="EM56" s="33">
        <f t="shared" si="46"/>
        <v>0</v>
      </c>
      <c r="EN56" s="33">
        <f t="shared" si="47"/>
        <v>0</v>
      </c>
      <c r="EO56" s="33">
        <f t="shared" si="48"/>
        <v>0</v>
      </c>
      <c r="EP56" s="33">
        <f t="shared" si="49"/>
        <v>0</v>
      </c>
      <c r="EQ56" s="33">
        <f t="shared" si="50"/>
        <v>0</v>
      </c>
      <c r="ER56" s="33">
        <f t="shared" si="51"/>
        <v>0</v>
      </c>
      <c r="ES56" s="33">
        <f t="shared" si="52"/>
        <v>0</v>
      </c>
      <c r="ET56" s="33">
        <f t="shared" si="53"/>
        <v>0</v>
      </c>
      <c r="EU56" s="33">
        <f t="shared" si="54"/>
        <v>0</v>
      </c>
      <c r="EV56" s="33">
        <f t="shared" si="55"/>
        <v>0</v>
      </c>
      <c r="EW56" s="33">
        <f t="shared" si="56"/>
        <v>20</v>
      </c>
      <c r="EX56" s="33">
        <f t="shared" si="57"/>
        <v>0</v>
      </c>
      <c r="EZ56" s="45">
        <v>52</v>
      </c>
      <c r="FA56" s="38"/>
      <c r="FB56" s="39"/>
      <c r="FC56" s="37"/>
      <c r="FD56" s="37"/>
      <c r="FE56" s="37"/>
      <c r="FF56" s="37"/>
      <c r="FG56" s="37"/>
      <c r="FH56" s="37"/>
      <c r="FI56" s="37"/>
      <c r="FJ56" s="37"/>
      <c r="FK56" s="43"/>
      <c r="FL56" s="37"/>
      <c r="FM56" s="37"/>
      <c r="FN56" s="37"/>
      <c r="FO56" s="37"/>
      <c r="FP56" s="37"/>
      <c r="FQ56" s="37"/>
      <c r="FR56" s="37"/>
      <c r="FS56" s="37">
        <v>25390700</v>
      </c>
      <c r="FT56" s="37"/>
      <c r="FV56" s="49">
        <v>52</v>
      </c>
      <c r="FW56" s="46">
        <f t="shared" si="58"/>
        <v>0</v>
      </c>
      <c r="FX56" s="46">
        <f t="shared" si="59"/>
        <v>0</v>
      </c>
      <c r="FY56" s="46">
        <f t="shared" si="60"/>
        <v>0</v>
      </c>
      <c r="FZ56" s="46">
        <f t="shared" si="61"/>
        <v>0</v>
      </c>
      <c r="GA56" s="46">
        <f t="shared" si="62"/>
        <v>0</v>
      </c>
      <c r="GB56" s="46">
        <f t="shared" si="63"/>
        <v>0</v>
      </c>
      <c r="GC56" s="46">
        <f t="shared" si="64"/>
        <v>0</v>
      </c>
      <c r="GD56" s="46">
        <f t="shared" si="65"/>
        <v>0</v>
      </c>
      <c r="GE56" s="46">
        <f t="shared" si="66"/>
        <v>0</v>
      </c>
      <c r="GF56" s="46">
        <f t="shared" si="67"/>
        <v>0</v>
      </c>
      <c r="GG56" s="46">
        <f t="shared" si="68"/>
        <v>0</v>
      </c>
      <c r="GH56" s="46">
        <f t="shared" si="69"/>
        <v>0</v>
      </c>
      <c r="GI56" s="46">
        <f t="shared" si="70"/>
        <v>0</v>
      </c>
      <c r="GJ56" s="46">
        <f t="shared" si="71"/>
        <v>0</v>
      </c>
      <c r="GK56" s="46">
        <f t="shared" si="72"/>
        <v>0</v>
      </c>
      <c r="GL56" s="46">
        <f t="shared" si="73"/>
        <v>0</v>
      </c>
      <c r="GM56" s="46">
        <f t="shared" si="74"/>
        <v>0</v>
      </c>
      <c r="GN56" s="46">
        <f t="shared" si="75"/>
        <v>0</v>
      </c>
      <c r="GO56" s="46">
        <f t="shared" si="76"/>
        <v>25390700</v>
      </c>
      <c r="GP56" s="46">
        <f t="shared" si="77"/>
        <v>0</v>
      </c>
      <c r="GQ56" s="129">
        <f t="array" ref="GQ56">+MIN(IF(FW56:GP56&lt;&gt;0,FW56:GP56))</f>
        <v>25390700</v>
      </c>
      <c r="GR56" s="121">
        <v>25395761.440000001</v>
      </c>
      <c r="GS56" s="132" t="str">
        <f t="shared" si="78"/>
        <v>Cumple</v>
      </c>
      <c r="GT56" s="117"/>
      <c r="GU56" s="45">
        <v>52</v>
      </c>
      <c r="GV56" s="53">
        <f t="shared" si="79"/>
        <v>0</v>
      </c>
      <c r="GW56" s="53">
        <f t="shared" si="80"/>
        <v>0</v>
      </c>
      <c r="GX56" s="53">
        <f t="shared" si="81"/>
        <v>0</v>
      </c>
      <c r="GY56" s="53">
        <f t="shared" si="82"/>
        <v>0</v>
      </c>
      <c r="GZ56" s="53">
        <f t="shared" si="83"/>
        <v>0</v>
      </c>
      <c r="HA56" s="53">
        <f t="shared" si="84"/>
        <v>0</v>
      </c>
      <c r="HB56" s="53">
        <f t="shared" si="85"/>
        <v>0</v>
      </c>
      <c r="HC56" s="53">
        <f t="shared" si="86"/>
        <v>0</v>
      </c>
      <c r="HD56" s="53">
        <f t="shared" si="87"/>
        <v>0</v>
      </c>
      <c r="HE56" s="53">
        <f t="shared" si="88"/>
        <v>0</v>
      </c>
      <c r="HF56" s="53">
        <f t="shared" si="89"/>
        <v>0</v>
      </c>
      <c r="HG56" s="53">
        <f t="shared" si="90"/>
        <v>0</v>
      </c>
      <c r="HH56" s="53">
        <f t="shared" si="91"/>
        <v>0</v>
      </c>
      <c r="HI56" s="53">
        <f t="shared" si="92"/>
        <v>0</v>
      </c>
      <c r="HJ56" s="53">
        <f t="shared" si="93"/>
        <v>0</v>
      </c>
      <c r="HK56" s="53">
        <f t="shared" si="94"/>
        <v>0</v>
      </c>
      <c r="HL56" s="53">
        <f t="shared" si="95"/>
        <v>0</v>
      </c>
      <c r="HM56" s="53">
        <f t="shared" si="96"/>
        <v>0</v>
      </c>
      <c r="HN56" s="53">
        <f t="shared" si="97"/>
        <v>40</v>
      </c>
      <c r="HO56" s="54">
        <f t="shared" si="98"/>
        <v>0</v>
      </c>
      <c r="HQ56" s="45">
        <v>52</v>
      </c>
      <c r="HR56" s="56">
        <f t="shared" si="120"/>
        <v>60</v>
      </c>
      <c r="HS56" s="61" t="str">
        <f>+IF(MAXA(HU56:IN56)=0,"NO ADJUDICADO",HLOOKUP(MAXA(HU56:IN56),HU56:$IN$93,(90-HQ56),FALSE))</f>
        <v>CARLOS ARTURO MARTINEZ MARTINEZ – CAMNET</v>
      </c>
      <c r="HT56" s="119">
        <f t="shared" si="99"/>
        <v>25390700</v>
      </c>
      <c r="HU56" s="54">
        <f t="shared" si="100"/>
        <v>0</v>
      </c>
      <c r="HV56" s="54">
        <f t="shared" si="101"/>
        <v>0</v>
      </c>
      <c r="HW56" s="54">
        <f t="shared" si="102"/>
        <v>0</v>
      </c>
      <c r="HX56" s="54">
        <f t="shared" si="103"/>
        <v>0</v>
      </c>
      <c r="HY56" s="54">
        <f t="shared" si="104"/>
        <v>0</v>
      </c>
      <c r="HZ56" s="54">
        <f t="shared" si="105"/>
        <v>0</v>
      </c>
      <c r="IA56" s="54">
        <f t="shared" si="106"/>
        <v>0</v>
      </c>
      <c r="IB56" s="54">
        <f t="shared" si="107"/>
        <v>0</v>
      </c>
      <c r="IC56" s="54">
        <f t="shared" si="108"/>
        <v>0</v>
      </c>
      <c r="ID56" s="54">
        <f t="shared" si="109"/>
        <v>0</v>
      </c>
      <c r="IE56" s="54">
        <f t="shared" si="110"/>
        <v>0</v>
      </c>
      <c r="IF56" s="54">
        <f t="shared" si="111"/>
        <v>0</v>
      </c>
      <c r="IG56" s="54">
        <f t="shared" si="112"/>
        <v>0</v>
      </c>
      <c r="IH56" s="54">
        <f t="shared" si="113"/>
        <v>0</v>
      </c>
      <c r="II56" s="54">
        <f t="shared" si="114"/>
        <v>0</v>
      </c>
      <c r="IJ56" s="54">
        <f t="shared" si="115"/>
        <v>0</v>
      </c>
      <c r="IK56" s="54">
        <f t="shared" si="116"/>
        <v>0</v>
      </c>
      <c r="IL56" s="54">
        <f t="shared" si="117"/>
        <v>0</v>
      </c>
      <c r="IM56" s="54">
        <f t="shared" si="118"/>
        <v>60</v>
      </c>
      <c r="IN56" s="54">
        <f t="shared" si="119"/>
        <v>0</v>
      </c>
    </row>
    <row r="57" spans="2:248" x14ac:dyDescent="0.35">
      <c r="B57" s="45">
        <v>53</v>
      </c>
      <c r="C57" s="33"/>
      <c r="D57" s="33"/>
      <c r="E57" s="33"/>
      <c r="F57" s="33"/>
      <c r="G57" s="33"/>
      <c r="H57" s="33"/>
      <c r="I57" s="33"/>
      <c r="J57" s="33"/>
      <c r="K57" s="33"/>
      <c r="L57" s="33"/>
      <c r="M57" s="33"/>
      <c r="N57" s="33"/>
      <c r="O57" s="33"/>
      <c r="P57" s="33"/>
      <c r="Q57" s="33"/>
      <c r="R57" s="33"/>
      <c r="S57" s="33"/>
      <c r="T57" s="33"/>
      <c r="U57" s="33"/>
      <c r="V57" s="33"/>
      <c r="X57" s="45">
        <v>53</v>
      </c>
      <c r="Y57" s="33"/>
      <c r="Z57" s="33"/>
      <c r="AA57" s="33"/>
      <c r="AB57" s="33"/>
      <c r="AC57" s="33"/>
      <c r="AD57" s="33"/>
      <c r="AE57" s="33"/>
      <c r="AF57" s="33"/>
      <c r="AG57" s="33"/>
      <c r="AH57" s="33"/>
      <c r="AI57" s="33"/>
      <c r="AJ57" s="33"/>
      <c r="AK57" s="33"/>
      <c r="AL57" s="33"/>
      <c r="AM57" s="33"/>
      <c r="AN57" s="33"/>
      <c r="AO57" s="33"/>
      <c r="AP57" s="33"/>
      <c r="AQ57" s="33"/>
      <c r="AR57" s="33"/>
      <c r="AS57" s="60"/>
      <c r="AT57" s="45">
        <v>53</v>
      </c>
      <c r="AU57" s="33"/>
      <c r="AV57" s="33"/>
      <c r="AW57" s="33"/>
      <c r="AX57" s="33"/>
      <c r="AY57" s="33"/>
      <c r="AZ57" s="33"/>
      <c r="BA57" s="33"/>
      <c r="BB57" s="33"/>
      <c r="BC57" s="33"/>
      <c r="BD57" s="33"/>
      <c r="BE57" s="33"/>
      <c r="BF57" s="33"/>
      <c r="BG57" s="33"/>
      <c r="BH57" s="33"/>
      <c r="BI57" s="33"/>
      <c r="BJ57" s="33"/>
      <c r="BK57" s="33"/>
      <c r="BL57" s="33"/>
      <c r="BM57" s="33"/>
      <c r="BN57" s="33"/>
      <c r="BP57" s="45">
        <v>53</v>
      </c>
      <c r="BQ57" s="33"/>
      <c r="BR57" s="33"/>
      <c r="BS57" s="33"/>
      <c r="BT57" s="33"/>
      <c r="BU57" s="33"/>
      <c r="BV57" s="33"/>
      <c r="BW57" s="33"/>
      <c r="BX57" s="33"/>
      <c r="BY57" s="33"/>
      <c r="BZ57" s="33"/>
      <c r="CA57" s="33"/>
      <c r="CB57" s="33"/>
      <c r="CC57" s="33"/>
      <c r="CD57" s="33"/>
      <c r="CE57" s="33"/>
      <c r="CF57" s="33"/>
      <c r="CG57" s="33"/>
      <c r="CH57" s="33"/>
      <c r="CI57" s="33"/>
      <c r="CJ57" s="33"/>
      <c r="CL57" s="45">
        <v>53</v>
      </c>
      <c r="CM57" s="33" t="str">
        <f t="shared" si="18"/>
        <v/>
      </c>
      <c r="CN57" s="33" t="str">
        <f t="shared" si="19"/>
        <v/>
      </c>
      <c r="CO57" s="33" t="str">
        <f t="shared" si="20"/>
        <v/>
      </c>
      <c r="CP57" s="33" t="str">
        <f t="shared" si="21"/>
        <v/>
      </c>
      <c r="CQ57" s="33" t="str">
        <f t="shared" si="22"/>
        <v/>
      </c>
      <c r="CR57" s="33" t="str">
        <f t="shared" si="23"/>
        <v/>
      </c>
      <c r="CS57" s="33" t="str">
        <f t="shared" si="24"/>
        <v/>
      </c>
      <c r="CT57" s="33" t="str">
        <f t="shared" si="25"/>
        <v/>
      </c>
      <c r="CU57" s="33" t="str">
        <f t="shared" si="26"/>
        <v/>
      </c>
      <c r="CV57" s="33" t="str">
        <f t="shared" si="27"/>
        <v/>
      </c>
      <c r="CW57" s="33" t="str">
        <f t="shared" si="28"/>
        <v/>
      </c>
      <c r="CX57" s="33" t="str">
        <f t="shared" si="29"/>
        <v/>
      </c>
      <c r="CY57" s="33" t="str">
        <f t="shared" si="30"/>
        <v/>
      </c>
      <c r="CZ57" s="33" t="str">
        <f t="shared" si="31"/>
        <v/>
      </c>
      <c r="DA57" s="33" t="str">
        <f t="shared" si="32"/>
        <v/>
      </c>
      <c r="DB57" s="33" t="str">
        <f t="shared" si="33"/>
        <v/>
      </c>
      <c r="DC57" s="33" t="str">
        <f t="shared" si="34"/>
        <v/>
      </c>
      <c r="DD57" s="33" t="str">
        <f t="shared" si="35"/>
        <v/>
      </c>
      <c r="DE57" s="33" t="str">
        <f t="shared" si="36"/>
        <v/>
      </c>
      <c r="DF57" s="33" t="str">
        <f t="shared" si="37"/>
        <v/>
      </c>
      <c r="DH57" s="45">
        <v>53</v>
      </c>
      <c r="DI57" s="33"/>
      <c r="DJ57" s="33"/>
      <c r="DK57" s="33"/>
      <c r="DL57" s="33"/>
      <c r="DM57" s="33"/>
      <c r="DN57" s="33"/>
      <c r="DO57" s="33"/>
      <c r="DP57" s="33"/>
      <c r="DQ57" s="33"/>
      <c r="DR57" s="33"/>
      <c r="DS57" s="33"/>
      <c r="DT57" s="33"/>
      <c r="DU57" s="33"/>
      <c r="DV57" s="33"/>
      <c r="DW57" s="33"/>
      <c r="DX57" s="33"/>
      <c r="DY57" s="33"/>
      <c r="DZ57" s="33"/>
      <c r="EA57" s="33"/>
      <c r="EB57" s="33"/>
      <c r="ED57" s="45">
        <v>53</v>
      </c>
      <c r="EE57" s="33">
        <f t="shared" si="38"/>
        <v>0</v>
      </c>
      <c r="EF57" s="33">
        <f t="shared" si="39"/>
        <v>0</v>
      </c>
      <c r="EG57" s="33">
        <f t="shared" si="40"/>
        <v>0</v>
      </c>
      <c r="EH57" s="33">
        <f t="shared" si="41"/>
        <v>0</v>
      </c>
      <c r="EI57" s="33">
        <f t="shared" si="42"/>
        <v>0</v>
      </c>
      <c r="EJ57" s="33">
        <f t="shared" si="43"/>
        <v>0</v>
      </c>
      <c r="EK57" s="33">
        <f t="shared" si="44"/>
        <v>0</v>
      </c>
      <c r="EL57" s="33">
        <f t="shared" si="45"/>
        <v>0</v>
      </c>
      <c r="EM57" s="33">
        <f t="shared" si="46"/>
        <v>0</v>
      </c>
      <c r="EN57" s="33">
        <f t="shared" si="47"/>
        <v>0</v>
      </c>
      <c r="EO57" s="33">
        <f t="shared" si="48"/>
        <v>0</v>
      </c>
      <c r="EP57" s="33">
        <f t="shared" si="49"/>
        <v>0</v>
      </c>
      <c r="EQ57" s="33">
        <f t="shared" si="50"/>
        <v>0</v>
      </c>
      <c r="ER57" s="33">
        <f t="shared" si="51"/>
        <v>0</v>
      </c>
      <c r="ES57" s="33">
        <f t="shared" si="52"/>
        <v>0</v>
      </c>
      <c r="ET57" s="33">
        <f t="shared" si="53"/>
        <v>0</v>
      </c>
      <c r="EU57" s="33">
        <f t="shared" si="54"/>
        <v>0</v>
      </c>
      <c r="EV57" s="33">
        <f t="shared" si="55"/>
        <v>0</v>
      </c>
      <c r="EW57" s="33">
        <f t="shared" si="56"/>
        <v>0</v>
      </c>
      <c r="EX57" s="33">
        <f t="shared" si="57"/>
        <v>0</v>
      </c>
      <c r="EZ57" s="45">
        <v>53</v>
      </c>
      <c r="FA57" s="38"/>
      <c r="FB57" s="39"/>
      <c r="FC57" s="37"/>
      <c r="FD57" s="37"/>
      <c r="FE57" s="37"/>
      <c r="FF57" s="37"/>
      <c r="FG57" s="37"/>
      <c r="FH57" s="37"/>
      <c r="FI57" s="37"/>
      <c r="FJ57" s="37"/>
      <c r="FK57" s="43"/>
      <c r="FL57" s="37"/>
      <c r="FM57" s="37"/>
      <c r="FN57" s="37"/>
      <c r="FO57" s="37"/>
      <c r="FP57" s="37"/>
      <c r="FQ57" s="37"/>
      <c r="FR57" s="37"/>
      <c r="FS57" s="37"/>
      <c r="FT57" s="37"/>
      <c r="FV57" s="49">
        <v>53</v>
      </c>
      <c r="FW57" s="46">
        <f t="shared" si="58"/>
        <v>0</v>
      </c>
      <c r="FX57" s="46">
        <f t="shared" si="59"/>
        <v>0</v>
      </c>
      <c r="FY57" s="46">
        <f t="shared" si="60"/>
        <v>0</v>
      </c>
      <c r="FZ57" s="46">
        <f t="shared" si="61"/>
        <v>0</v>
      </c>
      <c r="GA57" s="46">
        <f t="shared" si="62"/>
        <v>0</v>
      </c>
      <c r="GB57" s="46">
        <f t="shared" si="63"/>
        <v>0</v>
      </c>
      <c r="GC57" s="46">
        <f t="shared" si="64"/>
        <v>0</v>
      </c>
      <c r="GD57" s="46">
        <f t="shared" si="65"/>
        <v>0</v>
      </c>
      <c r="GE57" s="46">
        <f t="shared" si="66"/>
        <v>0</v>
      </c>
      <c r="GF57" s="46">
        <f t="shared" si="67"/>
        <v>0</v>
      </c>
      <c r="GG57" s="46">
        <f t="shared" si="68"/>
        <v>0</v>
      </c>
      <c r="GH57" s="46">
        <f t="shared" si="69"/>
        <v>0</v>
      </c>
      <c r="GI57" s="46">
        <f t="shared" si="70"/>
        <v>0</v>
      </c>
      <c r="GJ57" s="46">
        <f t="shared" si="71"/>
        <v>0</v>
      </c>
      <c r="GK57" s="46">
        <f t="shared" si="72"/>
        <v>0</v>
      </c>
      <c r="GL57" s="46">
        <f t="shared" si="73"/>
        <v>0</v>
      </c>
      <c r="GM57" s="46">
        <f t="shared" si="74"/>
        <v>0</v>
      </c>
      <c r="GN57" s="46">
        <f t="shared" si="75"/>
        <v>0</v>
      </c>
      <c r="GO57" s="46">
        <f t="shared" si="76"/>
        <v>0</v>
      </c>
      <c r="GP57" s="46">
        <f t="shared" si="77"/>
        <v>0</v>
      </c>
      <c r="GQ57" s="129">
        <f t="array" ref="GQ57">+MIN(IF(FW57:GP57&lt;&gt;0,FW57:GP57))</f>
        <v>0</v>
      </c>
      <c r="GR57" s="121">
        <v>5490640.96</v>
      </c>
      <c r="GS57" s="132" t="str">
        <f t="shared" si="78"/>
        <v>Cumple</v>
      </c>
      <c r="GT57" s="117"/>
      <c r="GU57" s="45">
        <v>53</v>
      </c>
      <c r="GV57" s="53">
        <f t="shared" si="79"/>
        <v>0</v>
      </c>
      <c r="GW57" s="53">
        <f t="shared" si="80"/>
        <v>0</v>
      </c>
      <c r="GX57" s="53">
        <f t="shared" si="81"/>
        <v>0</v>
      </c>
      <c r="GY57" s="53">
        <f t="shared" si="82"/>
        <v>0</v>
      </c>
      <c r="GZ57" s="53">
        <f t="shared" si="83"/>
        <v>0</v>
      </c>
      <c r="HA57" s="53">
        <f t="shared" si="84"/>
        <v>0</v>
      </c>
      <c r="HB57" s="53">
        <f t="shared" si="85"/>
        <v>0</v>
      </c>
      <c r="HC57" s="53">
        <f t="shared" si="86"/>
        <v>0</v>
      </c>
      <c r="HD57" s="53">
        <f t="shared" si="87"/>
        <v>0</v>
      </c>
      <c r="HE57" s="53">
        <f t="shared" si="88"/>
        <v>0</v>
      </c>
      <c r="HF57" s="53">
        <f t="shared" si="89"/>
        <v>0</v>
      </c>
      <c r="HG57" s="53">
        <f t="shared" si="90"/>
        <v>0</v>
      </c>
      <c r="HH57" s="53">
        <f t="shared" si="91"/>
        <v>0</v>
      </c>
      <c r="HI57" s="53">
        <f t="shared" si="92"/>
        <v>0</v>
      </c>
      <c r="HJ57" s="53">
        <f t="shared" si="93"/>
        <v>0</v>
      </c>
      <c r="HK57" s="53">
        <f t="shared" si="94"/>
        <v>0</v>
      </c>
      <c r="HL57" s="53">
        <f t="shared" si="95"/>
        <v>0</v>
      </c>
      <c r="HM57" s="53">
        <f t="shared" si="96"/>
        <v>0</v>
      </c>
      <c r="HN57" s="53">
        <f t="shared" si="97"/>
        <v>0</v>
      </c>
      <c r="HO57" s="54">
        <f t="shared" si="98"/>
        <v>0</v>
      </c>
      <c r="HQ57" s="45">
        <v>53</v>
      </c>
      <c r="HR57" s="56">
        <f t="shared" si="120"/>
        <v>0</v>
      </c>
      <c r="HS57" s="61" t="str">
        <f>+IF(MAXA(HU57:IN57)=0,"NO ADJUDICADO",HLOOKUP(MAXA(HU57:IN57),HU57:$IN$93,(90-HQ57),FALSE))</f>
        <v>NO ADJUDICADO</v>
      </c>
      <c r="HT57" s="119">
        <f t="shared" si="99"/>
        <v>0</v>
      </c>
      <c r="HU57" s="54">
        <f t="shared" si="100"/>
        <v>0</v>
      </c>
      <c r="HV57" s="54">
        <f t="shared" si="101"/>
        <v>0</v>
      </c>
      <c r="HW57" s="54">
        <f t="shared" si="102"/>
        <v>0</v>
      </c>
      <c r="HX57" s="54">
        <f t="shared" si="103"/>
        <v>0</v>
      </c>
      <c r="HY57" s="54">
        <f t="shared" si="104"/>
        <v>0</v>
      </c>
      <c r="HZ57" s="54">
        <f t="shared" si="105"/>
        <v>0</v>
      </c>
      <c r="IA57" s="54">
        <f t="shared" si="106"/>
        <v>0</v>
      </c>
      <c r="IB57" s="54">
        <f t="shared" si="107"/>
        <v>0</v>
      </c>
      <c r="IC57" s="54">
        <f t="shared" si="108"/>
        <v>0</v>
      </c>
      <c r="ID57" s="54">
        <f t="shared" si="109"/>
        <v>0</v>
      </c>
      <c r="IE57" s="54">
        <f t="shared" si="110"/>
        <v>0</v>
      </c>
      <c r="IF57" s="54">
        <f t="shared" si="111"/>
        <v>0</v>
      </c>
      <c r="IG57" s="54">
        <f t="shared" si="112"/>
        <v>0</v>
      </c>
      <c r="IH57" s="54">
        <f t="shared" si="113"/>
        <v>0</v>
      </c>
      <c r="II57" s="54">
        <f t="shared" si="114"/>
        <v>0</v>
      </c>
      <c r="IJ57" s="54">
        <f t="shared" si="115"/>
        <v>0</v>
      </c>
      <c r="IK57" s="54">
        <f t="shared" si="116"/>
        <v>0</v>
      </c>
      <c r="IL57" s="54">
        <f t="shared" si="117"/>
        <v>0</v>
      </c>
      <c r="IM57" s="54">
        <f t="shared" si="118"/>
        <v>0</v>
      </c>
      <c r="IN57" s="54">
        <f t="shared" si="119"/>
        <v>0</v>
      </c>
    </row>
    <row r="58" spans="2:248" x14ac:dyDescent="0.35">
      <c r="B58" s="45">
        <v>54</v>
      </c>
      <c r="C58" s="33"/>
      <c r="D58" s="33"/>
      <c r="E58" s="33"/>
      <c r="F58" s="33"/>
      <c r="G58" s="33"/>
      <c r="H58" s="33"/>
      <c r="I58" s="33"/>
      <c r="J58" s="33"/>
      <c r="K58" s="33"/>
      <c r="L58" s="33"/>
      <c r="M58" s="33"/>
      <c r="N58" s="33"/>
      <c r="O58" s="33"/>
      <c r="P58" s="33"/>
      <c r="Q58" s="33"/>
      <c r="R58" s="33"/>
      <c r="S58" s="33"/>
      <c r="T58" s="33"/>
      <c r="U58" s="33"/>
      <c r="V58" s="33"/>
      <c r="X58" s="45">
        <v>54</v>
      </c>
      <c r="Y58" s="33"/>
      <c r="Z58" s="33"/>
      <c r="AA58" s="33"/>
      <c r="AB58" s="33"/>
      <c r="AC58" s="33"/>
      <c r="AD58" s="33"/>
      <c r="AE58" s="33"/>
      <c r="AF58" s="33"/>
      <c r="AG58" s="33"/>
      <c r="AH58" s="33"/>
      <c r="AI58" s="33"/>
      <c r="AJ58" s="33"/>
      <c r="AK58" s="33"/>
      <c r="AL58" s="33"/>
      <c r="AM58" s="33"/>
      <c r="AN58" s="33"/>
      <c r="AO58" s="33"/>
      <c r="AP58" s="33"/>
      <c r="AQ58" s="33"/>
      <c r="AR58" s="33"/>
      <c r="AS58" s="60"/>
      <c r="AT58" s="45">
        <v>54</v>
      </c>
      <c r="AU58" s="33"/>
      <c r="AV58" s="33"/>
      <c r="AW58" s="33"/>
      <c r="AX58" s="33"/>
      <c r="AY58" s="33"/>
      <c r="AZ58" s="33"/>
      <c r="BA58" s="33"/>
      <c r="BB58" s="33"/>
      <c r="BC58" s="33"/>
      <c r="BD58" s="33"/>
      <c r="BE58" s="33"/>
      <c r="BF58" s="33"/>
      <c r="BG58" s="33"/>
      <c r="BH58" s="33"/>
      <c r="BI58" s="33"/>
      <c r="BJ58" s="33"/>
      <c r="BK58" s="33"/>
      <c r="BL58" s="33"/>
      <c r="BM58" s="33"/>
      <c r="BN58" s="33"/>
      <c r="BP58" s="45">
        <v>54</v>
      </c>
      <c r="BQ58" s="33"/>
      <c r="BR58" s="33"/>
      <c r="BS58" s="33"/>
      <c r="BT58" s="33"/>
      <c r="BU58" s="33"/>
      <c r="BV58" s="33"/>
      <c r="BW58" s="33"/>
      <c r="BX58" s="33"/>
      <c r="BY58" s="33"/>
      <c r="BZ58" s="33"/>
      <c r="CA58" s="33"/>
      <c r="CB58" s="33"/>
      <c r="CC58" s="33"/>
      <c r="CD58" s="33"/>
      <c r="CE58" s="33"/>
      <c r="CF58" s="33"/>
      <c r="CG58" s="33"/>
      <c r="CH58" s="33"/>
      <c r="CI58" s="33"/>
      <c r="CJ58" s="33"/>
      <c r="CL58" s="45">
        <v>54</v>
      </c>
      <c r="CM58" s="33" t="str">
        <f t="shared" si="18"/>
        <v/>
      </c>
      <c r="CN58" s="33" t="str">
        <f t="shared" si="19"/>
        <v/>
      </c>
      <c r="CO58" s="33" t="str">
        <f t="shared" si="20"/>
        <v/>
      </c>
      <c r="CP58" s="33" t="str">
        <f t="shared" si="21"/>
        <v/>
      </c>
      <c r="CQ58" s="33" t="str">
        <f t="shared" si="22"/>
        <v/>
      </c>
      <c r="CR58" s="33" t="str">
        <f t="shared" si="23"/>
        <v/>
      </c>
      <c r="CS58" s="33" t="str">
        <f t="shared" si="24"/>
        <v/>
      </c>
      <c r="CT58" s="33" t="str">
        <f t="shared" si="25"/>
        <v/>
      </c>
      <c r="CU58" s="33" t="str">
        <f t="shared" si="26"/>
        <v/>
      </c>
      <c r="CV58" s="33" t="str">
        <f t="shared" si="27"/>
        <v/>
      </c>
      <c r="CW58" s="33" t="str">
        <f t="shared" si="28"/>
        <v/>
      </c>
      <c r="CX58" s="33" t="str">
        <f t="shared" si="29"/>
        <v/>
      </c>
      <c r="CY58" s="33" t="str">
        <f t="shared" si="30"/>
        <v/>
      </c>
      <c r="CZ58" s="33" t="str">
        <f t="shared" si="31"/>
        <v/>
      </c>
      <c r="DA58" s="33" t="str">
        <f t="shared" si="32"/>
        <v/>
      </c>
      <c r="DB58" s="33" t="str">
        <f t="shared" si="33"/>
        <v/>
      </c>
      <c r="DC58" s="33" t="str">
        <f t="shared" si="34"/>
        <v/>
      </c>
      <c r="DD58" s="33" t="str">
        <f t="shared" si="35"/>
        <v/>
      </c>
      <c r="DE58" s="33" t="str">
        <f t="shared" si="36"/>
        <v/>
      </c>
      <c r="DF58" s="33" t="str">
        <f t="shared" si="37"/>
        <v/>
      </c>
      <c r="DH58" s="45">
        <v>54</v>
      </c>
      <c r="DI58" s="33"/>
      <c r="DJ58" s="33"/>
      <c r="DK58" s="33"/>
      <c r="DL58" s="33"/>
      <c r="DM58" s="33"/>
      <c r="DN58" s="33"/>
      <c r="DO58" s="33"/>
      <c r="DP58" s="33"/>
      <c r="DQ58" s="33"/>
      <c r="DR58" s="33"/>
      <c r="DS58" s="33"/>
      <c r="DT58" s="33"/>
      <c r="DU58" s="33"/>
      <c r="DV58" s="33"/>
      <c r="DW58" s="33"/>
      <c r="DX58" s="33"/>
      <c r="DY58" s="33"/>
      <c r="DZ58" s="33"/>
      <c r="EA58" s="33"/>
      <c r="EB58" s="33"/>
      <c r="ED58" s="45">
        <v>54</v>
      </c>
      <c r="EE58" s="33">
        <f t="shared" si="38"/>
        <v>0</v>
      </c>
      <c r="EF58" s="33">
        <f t="shared" si="39"/>
        <v>0</v>
      </c>
      <c r="EG58" s="33">
        <f t="shared" si="40"/>
        <v>0</v>
      </c>
      <c r="EH58" s="33">
        <f t="shared" si="41"/>
        <v>0</v>
      </c>
      <c r="EI58" s="33">
        <f t="shared" si="42"/>
        <v>0</v>
      </c>
      <c r="EJ58" s="33">
        <f t="shared" si="43"/>
        <v>0</v>
      </c>
      <c r="EK58" s="33">
        <f t="shared" si="44"/>
        <v>0</v>
      </c>
      <c r="EL58" s="33">
        <f t="shared" si="45"/>
        <v>0</v>
      </c>
      <c r="EM58" s="33">
        <f t="shared" si="46"/>
        <v>0</v>
      </c>
      <c r="EN58" s="33">
        <f t="shared" si="47"/>
        <v>0</v>
      </c>
      <c r="EO58" s="33">
        <f t="shared" si="48"/>
        <v>0</v>
      </c>
      <c r="EP58" s="33">
        <f t="shared" si="49"/>
        <v>0</v>
      </c>
      <c r="EQ58" s="33">
        <f t="shared" si="50"/>
        <v>0</v>
      </c>
      <c r="ER58" s="33">
        <f t="shared" si="51"/>
        <v>0</v>
      </c>
      <c r="ES58" s="33">
        <f t="shared" si="52"/>
        <v>0</v>
      </c>
      <c r="ET58" s="33">
        <f t="shared" si="53"/>
        <v>0</v>
      </c>
      <c r="EU58" s="33">
        <f t="shared" si="54"/>
        <v>0</v>
      </c>
      <c r="EV58" s="33">
        <f t="shared" si="55"/>
        <v>0</v>
      </c>
      <c r="EW58" s="33">
        <f t="shared" si="56"/>
        <v>0</v>
      </c>
      <c r="EX58" s="33">
        <f t="shared" si="57"/>
        <v>0</v>
      </c>
      <c r="EZ58" s="45">
        <v>54</v>
      </c>
      <c r="FA58" s="38"/>
      <c r="FB58" s="39"/>
      <c r="FC58" s="37"/>
      <c r="FD58" s="37"/>
      <c r="FE58" s="37"/>
      <c r="FF58" s="37"/>
      <c r="FG58" s="37"/>
      <c r="FH58" s="37"/>
      <c r="FI58" s="37"/>
      <c r="FJ58" s="37"/>
      <c r="FK58" s="43"/>
      <c r="FL58" s="37"/>
      <c r="FM58" s="37"/>
      <c r="FN58" s="37"/>
      <c r="FO58" s="37"/>
      <c r="FP58" s="37"/>
      <c r="FQ58" s="37"/>
      <c r="FR58" s="37"/>
      <c r="FS58" s="37"/>
      <c r="FT58" s="37"/>
      <c r="FV58" s="49">
        <v>54</v>
      </c>
      <c r="FW58" s="46">
        <f t="shared" si="58"/>
        <v>0</v>
      </c>
      <c r="FX58" s="46">
        <f t="shared" si="59"/>
        <v>0</v>
      </c>
      <c r="FY58" s="46">
        <f t="shared" si="60"/>
        <v>0</v>
      </c>
      <c r="FZ58" s="46">
        <f t="shared" si="61"/>
        <v>0</v>
      </c>
      <c r="GA58" s="46">
        <f t="shared" si="62"/>
        <v>0</v>
      </c>
      <c r="GB58" s="46">
        <f t="shared" si="63"/>
        <v>0</v>
      </c>
      <c r="GC58" s="46">
        <f t="shared" si="64"/>
        <v>0</v>
      </c>
      <c r="GD58" s="46">
        <f t="shared" si="65"/>
        <v>0</v>
      </c>
      <c r="GE58" s="46">
        <f t="shared" si="66"/>
        <v>0</v>
      </c>
      <c r="GF58" s="46">
        <f t="shared" si="67"/>
        <v>0</v>
      </c>
      <c r="GG58" s="46">
        <f t="shared" si="68"/>
        <v>0</v>
      </c>
      <c r="GH58" s="46">
        <f t="shared" si="69"/>
        <v>0</v>
      </c>
      <c r="GI58" s="46">
        <f t="shared" si="70"/>
        <v>0</v>
      </c>
      <c r="GJ58" s="46">
        <f t="shared" si="71"/>
        <v>0</v>
      </c>
      <c r="GK58" s="46">
        <f t="shared" si="72"/>
        <v>0</v>
      </c>
      <c r="GL58" s="46">
        <f t="shared" si="73"/>
        <v>0</v>
      </c>
      <c r="GM58" s="46">
        <f t="shared" si="74"/>
        <v>0</v>
      </c>
      <c r="GN58" s="46">
        <f t="shared" si="75"/>
        <v>0</v>
      </c>
      <c r="GO58" s="46">
        <f t="shared" si="76"/>
        <v>0</v>
      </c>
      <c r="GP58" s="46">
        <f t="shared" si="77"/>
        <v>0</v>
      </c>
      <c r="GQ58" s="129">
        <f t="array" ref="GQ58">+MIN(IF(FW58:GP58&lt;&gt;0,FW58:GP58))</f>
        <v>0</v>
      </c>
      <c r="GR58" s="121">
        <v>3156574.96</v>
      </c>
      <c r="GS58" s="132" t="str">
        <f t="shared" si="78"/>
        <v>Cumple</v>
      </c>
      <c r="GT58" s="117"/>
      <c r="GU58" s="45">
        <v>54</v>
      </c>
      <c r="GV58" s="53">
        <f t="shared" si="79"/>
        <v>0</v>
      </c>
      <c r="GW58" s="53">
        <f t="shared" si="80"/>
        <v>0</v>
      </c>
      <c r="GX58" s="53">
        <f t="shared" si="81"/>
        <v>0</v>
      </c>
      <c r="GY58" s="53">
        <f t="shared" si="82"/>
        <v>0</v>
      </c>
      <c r="GZ58" s="53">
        <f t="shared" si="83"/>
        <v>0</v>
      </c>
      <c r="HA58" s="53">
        <f t="shared" si="84"/>
        <v>0</v>
      </c>
      <c r="HB58" s="53">
        <f t="shared" si="85"/>
        <v>0</v>
      </c>
      <c r="HC58" s="53">
        <f t="shared" si="86"/>
        <v>0</v>
      </c>
      <c r="HD58" s="53">
        <f t="shared" si="87"/>
        <v>0</v>
      </c>
      <c r="HE58" s="53">
        <f t="shared" si="88"/>
        <v>0</v>
      </c>
      <c r="HF58" s="53">
        <f t="shared" si="89"/>
        <v>0</v>
      </c>
      <c r="HG58" s="53">
        <f t="shared" si="90"/>
        <v>0</v>
      </c>
      <c r="HH58" s="53">
        <f t="shared" si="91"/>
        <v>0</v>
      </c>
      <c r="HI58" s="53">
        <f t="shared" si="92"/>
        <v>0</v>
      </c>
      <c r="HJ58" s="53">
        <f t="shared" si="93"/>
        <v>0</v>
      </c>
      <c r="HK58" s="53">
        <f t="shared" si="94"/>
        <v>0</v>
      </c>
      <c r="HL58" s="53">
        <f t="shared" si="95"/>
        <v>0</v>
      </c>
      <c r="HM58" s="53">
        <f t="shared" si="96"/>
        <v>0</v>
      </c>
      <c r="HN58" s="53">
        <f t="shared" si="97"/>
        <v>0</v>
      </c>
      <c r="HO58" s="54">
        <f t="shared" si="98"/>
        <v>0</v>
      </c>
      <c r="HQ58" s="45">
        <v>54</v>
      </c>
      <c r="HR58" s="56">
        <f t="shared" si="120"/>
        <v>0</v>
      </c>
      <c r="HS58" s="61" t="str">
        <f>+IF(MAXA(HU58:IN58)=0,"NO ADJUDICADO",HLOOKUP(MAXA(HU58:IN58),HU58:$IN$93,(90-HQ58),FALSE))</f>
        <v>NO ADJUDICADO</v>
      </c>
      <c r="HT58" s="119">
        <f t="shared" si="99"/>
        <v>0</v>
      </c>
      <c r="HU58" s="54">
        <f t="shared" si="100"/>
        <v>0</v>
      </c>
      <c r="HV58" s="54">
        <f t="shared" si="101"/>
        <v>0</v>
      </c>
      <c r="HW58" s="54">
        <f t="shared" si="102"/>
        <v>0</v>
      </c>
      <c r="HX58" s="54">
        <f t="shared" si="103"/>
        <v>0</v>
      </c>
      <c r="HY58" s="54">
        <f t="shared" si="104"/>
        <v>0</v>
      </c>
      <c r="HZ58" s="54">
        <f t="shared" si="105"/>
        <v>0</v>
      </c>
      <c r="IA58" s="54">
        <f t="shared" si="106"/>
        <v>0</v>
      </c>
      <c r="IB58" s="54">
        <f t="shared" si="107"/>
        <v>0</v>
      </c>
      <c r="IC58" s="54">
        <f t="shared" si="108"/>
        <v>0</v>
      </c>
      <c r="ID58" s="54">
        <f t="shared" si="109"/>
        <v>0</v>
      </c>
      <c r="IE58" s="54">
        <f t="shared" si="110"/>
        <v>0</v>
      </c>
      <c r="IF58" s="54">
        <f t="shared" si="111"/>
        <v>0</v>
      </c>
      <c r="IG58" s="54">
        <f t="shared" si="112"/>
        <v>0</v>
      </c>
      <c r="IH58" s="54">
        <f t="shared" si="113"/>
        <v>0</v>
      </c>
      <c r="II58" s="54">
        <f t="shared" si="114"/>
        <v>0</v>
      </c>
      <c r="IJ58" s="54">
        <f t="shared" si="115"/>
        <v>0</v>
      </c>
      <c r="IK58" s="54">
        <f t="shared" si="116"/>
        <v>0</v>
      </c>
      <c r="IL58" s="54">
        <f t="shared" si="117"/>
        <v>0</v>
      </c>
      <c r="IM58" s="54">
        <f t="shared" si="118"/>
        <v>0</v>
      </c>
      <c r="IN58" s="54">
        <f t="shared" si="119"/>
        <v>0</v>
      </c>
    </row>
    <row r="59" spans="2:248" x14ac:dyDescent="0.35">
      <c r="B59" s="45">
        <v>55</v>
      </c>
      <c r="C59" s="33"/>
      <c r="D59" s="33"/>
      <c r="E59" s="33"/>
      <c r="F59" s="33"/>
      <c r="G59" s="33"/>
      <c r="H59" s="33"/>
      <c r="I59" s="33"/>
      <c r="J59" s="33"/>
      <c r="K59" s="33"/>
      <c r="L59" s="33"/>
      <c r="M59" s="33"/>
      <c r="N59" s="33"/>
      <c r="O59" s="33"/>
      <c r="P59" s="33"/>
      <c r="Q59" s="33"/>
      <c r="R59" s="33"/>
      <c r="S59" s="33"/>
      <c r="T59" s="33"/>
      <c r="U59" s="33"/>
      <c r="V59" s="33"/>
      <c r="X59" s="45">
        <v>55</v>
      </c>
      <c r="Y59" s="33"/>
      <c r="Z59" s="33"/>
      <c r="AA59" s="33"/>
      <c r="AB59" s="33"/>
      <c r="AC59" s="33"/>
      <c r="AD59" s="33"/>
      <c r="AE59" s="33"/>
      <c r="AF59" s="33"/>
      <c r="AG59" s="33"/>
      <c r="AH59" s="33"/>
      <c r="AI59" s="33"/>
      <c r="AJ59" s="33"/>
      <c r="AK59" s="33"/>
      <c r="AL59" s="33"/>
      <c r="AM59" s="33"/>
      <c r="AN59" s="33"/>
      <c r="AO59" s="33"/>
      <c r="AP59" s="33"/>
      <c r="AQ59" s="33"/>
      <c r="AR59" s="33"/>
      <c r="AS59" s="60"/>
      <c r="AT59" s="45">
        <v>55</v>
      </c>
      <c r="AU59" s="33"/>
      <c r="AV59" s="33"/>
      <c r="AW59" s="33"/>
      <c r="AX59" s="33"/>
      <c r="AY59" s="33"/>
      <c r="AZ59" s="33"/>
      <c r="BA59" s="33"/>
      <c r="BB59" s="33"/>
      <c r="BC59" s="33"/>
      <c r="BD59" s="33"/>
      <c r="BE59" s="33"/>
      <c r="BF59" s="33"/>
      <c r="BG59" s="33"/>
      <c r="BH59" s="33"/>
      <c r="BI59" s="33"/>
      <c r="BJ59" s="33"/>
      <c r="BK59" s="33"/>
      <c r="BL59" s="33"/>
      <c r="BM59" s="33"/>
      <c r="BN59" s="33"/>
      <c r="BP59" s="45">
        <v>55</v>
      </c>
      <c r="BQ59" s="33"/>
      <c r="BR59" s="33"/>
      <c r="BS59" s="33"/>
      <c r="BT59" s="33"/>
      <c r="BU59" s="33"/>
      <c r="BV59" s="33"/>
      <c r="BW59" s="33"/>
      <c r="BX59" s="33"/>
      <c r="BY59" s="33"/>
      <c r="BZ59" s="33"/>
      <c r="CA59" s="33"/>
      <c r="CB59" s="33"/>
      <c r="CC59" s="33"/>
      <c r="CD59" s="33"/>
      <c r="CE59" s="33"/>
      <c r="CF59" s="33"/>
      <c r="CG59" s="33"/>
      <c r="CH59" s="33"/>
      <c r="CI59" s="33"/>
      <c r="CJ59" s="33"/>
      <c r="CL59" s="45">
        <v>55</v>
      </c>
      <c r="CM59" s="33" t="str">
        <f t="shared" si="18"/>
        <v/>
      </c>
      <c r="CN59" s="33" t="str">
        <f t="shared" si="19"/>
        <v/>
      </c>
      <c r="CO59" s="33" t="str">
        <f t="shared" si="20"/>
        <v/>
      </c>
      <c r="CP59" s="33" t="str">
        <f t="shared" si="21"/>
        <v/>
      </c>
      <c r="CQ59" s="33" t="str">
        <f t="shared" si="22"/>
        <v/>
      </c>
      <c r="CR59" s="33" t="str">
        <f t="shared" si="23"/>
        <v/>
      </c>
      <c r="CS59" s="33" t="str">
        <f t="shared" si="24"/>
        <v/>
      </c>
      <c r="CT59" s="33" t="str">
        <f t="shared" si="25"/>
        <v/>
      </c>
      <c r="CU59" s="33" t="str">
        <f t="shared" si="26"/>
        <v/>
      </c>
      <c r="CV59" s="33" t="str">
        <f t="shared" si="27"/>
        <v/>
      </c>
      <c r="CW59" s="33" t="str">
        <f t="shared" si="28"/>
        <v/>
      </c>
      <c r="CX59" s="33" t="str">
        <f t="shared" si="29"/>
        <v/>
      </c>
      <c r="CY59" s="33" t="str">
        <f t="shared" si="30"/>
        <v/>
      </c>
      <c r="CZ59" s="33" t="str">
        <f t="shared" si="31"/>
        <v/>
      </c>
      <c r="DA59" s="33" t="str">
        <f t="shared" si="32"/>
        <v/>
      </c>
      <c r="DB59" s="33" t="str">
        <f t="shared" si="33"/>
        <v/>
      </c>
      <c r="DC59" s="33" t="str">
        <f t="shared" si="34"/>
        <v/>
      </c>
      <c r="DD59" s="33" t="str">
        <f t="shared" si="35"/>
        <v/>
      </c>
      <c r="DE59" s="33" t="str">
        <f t="shared" si="36"/>
        <v/>
      </c>
      <c r="DF59" s="33" t="str">
        <f t="shared" si="37"/>
        <v/>
      </c>
      <c r="DH59" s="45">
        <v>55</v>
      </c>
      <c r="DI59" s="33"/>
      <c r="DJ59" s="33"/>
      <c r="DK59" s="33"/>
      <c r="DL59" s="33"/>
      <c r="DM59" s="33"/>
      <c r="DN59" s="33"/>
      <c r="DO59" s="33"/>
      <c r="DP59" s="33"/>
      <c r="DQ59" s="33"/>
      <c r="DR59" s="33"/>
      <c r="DS59" s="33"/>
      <c r="DT59" s="33"/>
      <c r="DU59" s="33"/>
      <c r="DV59" s="33"/>
      <c r="DW59" s="33"/>
      <c r="DX59" s="33"/>
      <c r="DY59" s="33"/>
      <c r="DZ59" s="33"/>
      <c r="EA59" s="33"/>
      <c r="EB59" s="33"/>
      <c r="ED59" s="45">
        <v>55</v>
      </c>
      <c r="EE59" s="33">
        <f t="shared" si="38"/>
        <v>0</v>
      </c>
      <c r="EF59" s="33">
        <f t="shared" si="39"/>
        <v>0</v>
      </c>
      <c r="EG59" s="33">
        <f t="shared" si="40"/>
        <v>0</v>
      </c>
      <c r="EH59" s="33">
        <f t="shared" si="41"/>
        <v>0</v>
      </c>
      <c r="EI59" s="33">
        <f t="shared" si="42"/>
        <v>0</v>
      </c>
      <c r="EJ59" s="33">
        <f t="shared" si="43"/>
        <v>0</v>
      </c>
      <c r="EK59" s="33">
        <f t="shared" si="44"/>
        <v>0</v>
      </c>
      <c r="EL59" s="33">
        <f t="shared" si="45"/>
        <v>0</v>
      </c>
      <c r="EM59" s="33">
        <f t="shared" si="46"/>
        <v>0</v>
      </c>
      <c r="EN59" s="33">
        <f t="shared" si="47"/>
        <v>0</v>
      </c>
      <c r="EO59" s="33">
        <f t="shared" si="48"/>
        <v>0</v>
      </c>
      <c r="EP59" s="33">
        <f t="shared" si="49"/>
        <v>0</v>
      </c>
      <c r="EQ59" s="33">
        <f t="shared" si="50"/>
        <v>0</v>
      </c>
      <c r="ER59" s="33">
        <f t="shared" si="51"/>
        <v>0</v>
      </c>
      <c r="ES59" s="33">
        <f t="shared" si="52"/>
        <v>0</v>
      </c>
      <c r="ET59" s="33">
        <f t="shared" si="53"/>
        <v>0</v>
      </c>
      <c r="EU59" s="33">
        <f t="shared" si="54"/>
        <v>0</v>
      </c>
      <c r="EV59" s="33">
        <f t="shared" si="55"/>
        <v>0</v>
      </c>
      <c r="EW59" s="33">
        <f t="shared" si="56"/>
        <v>0</v>
      </c>
      <c r="EX59" s="33">
        <f t="shared" si="57"/>
        <v>0</v>
      </c>
      <c r="EZ59" s="45">
        <v>55</v>
      </c>
      <c r="FA59" s="38"/>
      <c r="FB59" s="39"/>
      <c r="FC59" s="37"/>
      <c r="FD59" s="37"/>
      <c r="FE59" s="37"/>
      <c r="FF59" s="37"/>
      <c r="FG59" s="37"/>
      <c r="FH59" s="37"/>
      <c r="FI59" s="37"/>
      <c r="FJ59" s="37"/>
      <c r="FK59" s="43"/>
      <c r="FL59" s="37"/>
      <c r="FM59" s="37"/>
      <c r="FN59" s="37"/>
      <c r="FO59" s="37"/>
      <c r="FP59" s="37"/>
      <c r="FQ59" s="37"/>
      <c r="FR59" s="37"/>
      <c r="FS59" s="37"/>
      <c r="FT59" s="37"/>
      <c r="FV59" s="49">
        <v>55</v>
      </c>
      <c r="FW59" s="46">
        <f t="shared" si="58"/>
        <v>0</v>
      </c>
      <c r="FX59" s="46">
        <f t="shared" si="59"/>
        <v>0</v>
      </c>
      <c r="FY59" s="46">
        <f t="shared" si="60"/>
        <v>0</v>
      </c>
      <c r="FZ59" s="46">
        <f t="shared" si="61"/>
        <v>0</v>
      </c>
      <c r="GA59" s="46">
        <f t="shared" si="62"/>
        <v>0</v>
      </c>
      <c r="GB59" s="46">
        <f t="shared" si="63"/>
        <v>0</v>
      </c>
      <c r="GC59" s="46">
        <f t="shared" si="64"/>
        <v>0</v>
      </c>
      <c r="GD59" s="46">
        <f t="shared" si="65"/>
        <v>0</v>
      </c>
      <c r="GE59" s="46">
        <f t="shared" si="66"/>
        <v>0</v>
      </c>
      <c r="GF59" s="46">
        <f t="shared" si="67"/>
        <v>0</v>
      </c>
      <c r="GG59" s="46">
        <f t="shared" si="68"/>
        <v>0</v>
      </c>
      <c r="GH59" s="46">
        <f t="shared" si="69"/>
        <v>0</v>
      </c>
      <c r="GI59" s="46">
        <f t="shared" si="70"/>
        <v>0</v>
      </c>
      <c r="GJ59" s="46">
        <f t="shared" si="71"/>
        <v>0</v>
      </c>
      <c r="GK59" s="46">
        <f t="shared" si="72"/>
        <v>0</v>
      </c>
      <c r="GL59" s="46">
        <f t="shared" si="73"/>
        <v>0</v>
      </c>
      <c r="GM59" s="46">
        <f t="shared" si="74"/>
        <v>0</v>
      </c>
      <c r="GN59" s="46">
        <f t="shared" si="75"/>
        <v>0</v>
      </c>
      <c r="GO59" s="46">
        <f t="shared" si="76"/>
        <v>0</v>
      </c>
      <c r="GP59" s="46">
        <f t="shared" si="77"/>
        <v>0</v>
      </c>
      <c r="GQ59" s="129">
        <f t="array" ref="GQ59">+MIN(IF(FW59:GP59&lt;&gt;0,FW59:GP59))</f>
        <v>0</v>
      </c>
      <c r="GR59" s="121">
        <v>12047054.25</v>
      </c>
      <c r="GS59" s="132" t="str">
        <f t="shared" si="78"/>
        <v>Cumple</v>
      </c>
      <c r="GT59" s="117"/>
      <c r="GU59" s="45">
        <v>55</v>
      </c>
      <c r="GV59" s="53">
        <f t="shared" si="79"/>
        <v>0</v>
      </c>
      <c r="GW59" s="53">
        <f t="shared" si="80"/>
        <v>0</v>
      </c>
      <c r="GX59" s="53">
        <f t="shared" si="81"/>
        <v>0</v>
      </c>
      <c r="GY59" s="53">
        <f t="shared" si="82"/>
        <v>0</v>
      </c>
      <c r="GZ59" s="53">
        <f t="shared" si="83"/>
        <v>0</v>
      </c>
      <c r="HA59" s="53">
        <f t="shared" si="84"/>
        <v>0</v>
      </c>
      <c r="HB59" s="53">
        <f t="shared" si="85"/>
        <v>0</v>
      </c>
      <c r="HC59" s="53">
        <f t="shared" si="86"/>
        <v>0</v>
      </c>
      <c r="HD59" s="53">
        <f t="shared" si="87"/>
        <v>0</v>
      </c>
      <c r="HE59" s="53">
        <f t="shared" si="88"/>
        <v>0</v>
      </c>
      <c r="HF59" s="53">
        <f t="shared" si="89"/>
        <v>0</v>
      </c>
      <c r="HG59" s="53">
        <f t="shared" si="90"/>
        <v>0</v>
      </c>
      <c r="HH59" s="53">
        <f t="shared" si="91"/>
        <v>0</v>
      </c>
      <c r="HI59" s="53">
        <f t="shared" si="92"/>
        <v>0</v>
      </c>
      <c r="HJ59" s="53">
        <f t="shared" si="93"/>
        <v>0</v>
      </c>
      <c r="HK59" s="53">
        <f t="shared" si="94"/>
        <v>0</v>
      </c>
      <c r="HL59" s="53">
        <f t="shared" si="95"/>
        <v>0</v>
      </c>
      <c r="HM59" s="53">
        <f t="shared" si="96"/>
        <v>0</v>
      </c>
      <c r="HN59" s="53">
        <f t="shared" si="97"/>
        <v>0</v>
      </c>
      <c r="HO59" s="54">
        <f t="shared" si="98"/>
        <v>0</v>
      </c>
      <c r="HQ59" s="45">
        <v>55</v>
      </c>
      <c r="HR59" s="56">
        <f t="shared" si="120"/>
        <v>0</v>
      </c>
      <c r="HS59" s="61" t="str">
        <f>+IF(MAXA(HU59:IN59)=0,"NO ADJUDICADO",HLOOKUP(MAXA(HU59:IN59),HU59:$IN$93,(90-HQ59),FALSE))</f>
        <v>NO ADJUDICADO</v>
      </c>
      <c r="HT59" s="119">
        <f t="shared" si="99"/>
        <v>0</v>
      </c>
      <c r="HU59" s="54">
        <f t="shared" si="100"/>
        <v>0</v>
      </c>
      <c r="HV59" s="54">
        <f t="shared" si="101"/>
        <v>0</v>
      </c>
      <c r="HW59" s="54">
        <f t="shared" si="102"/>
        <v>0</v>
      </c>
      <c r="HX59" s="54">
        <f t="shared" si="103"/>
        <v>0</v>
      </c>
      <c r="HY59" s="54">
        <f t="shared" si="104"/>
        <v>0</v>
      </c>
      <c r="HZ59" s="54">
        <f t="shared" si="105"/>
        <v>0</v>
      </c>
      <c r="IA59" s="54">
        <f t="shared" si="106"/>
        <v>0</v>
      </c>
      <c r="IB59" s="54">
        <f t="shared" si="107"/>
        <v>0</v>
      </c>
      <c r="IC59" s="54">
        <f t="shared" si="108"/>
        <v>0</v>
      </c>
      <c r="ID59" s="54">
        <f t="shared" si="109"/>
        <v>0</v>
      </c>
      <c r="IE59" s="54">
        <f t="shared" si="110"/>
        <v>0</v>
      </c>
      <c r="IF59" s="54">
        <f t="shared" si="111"/>
        <v>0</v>
      </c>
      <c r="IG59" s="54">
        <f t="shared" si="112"/>
        <v>0</v>
      </c>
      <c r="IH59" s="54">
        <f t="shared" si="113"/>
        <v>0</v>
      </c>
      <c r="II59" s="54">
        <f t="shared" si="114"/>
        <v>0</v>
      </c>
      <c r="IJ59" s="54">
        <f t="shared" si="115"/>
        <v>0</v>
      </c>
      <c r="IK59" s="54">
        <f t="shared" si="116"/>
        <v>0</v>
      </c>
      <c r="IL59" s="54">
        <f t="shared" si="117"/>
        <v>0</v>
      </c>
      <c r="IM59" s="54">
        <f t="shared" si="118"/>
        <v>0</v>
      </c>
      <c r="IN59" s="54">
        <f t="shared" si="119"/>
        <v>0</v>
      </c>
    </row>
    <row r="60" spans="2:248" x14ac:dyDescent="0.35">
      <c r="B60" s="45">
        <v>56</v>
      </c>
      <c r="C60" s="33"/>
      <c r="D60" s="33"/>
      <c r="E60" s="33"/>
      <c r="F60" s="33"/>
      <c r="G60" s="33"/>
      <c r="H60" s="33"/>
      <c r="I60" s="33"/>
      <c r="J60" s="33"/>
      <c r="K60" s="33"/>
      <c r="L60" s="33"/>
      <c r="M60" s="33"/>
      <c r="N60" s="33"/>
      <c r="O60" s="33"/>
      <c r="P60" s="33"/>
      <c r="Q60" s="33"/>
      <c r="R60" s="33"/>
      <c r="S60" s="33"/>
      <c r="T60" s="33"/>
      <c r="U60" s="33"/>
      <c r="V60" s="33"/>
      <c r="X60" s="45">
        <v>56</v>
      </c>
      <c r="Y60" s="33"/>
      <c r="Z60" s="33"/>
      <c r="AA60" s="33"/>
      <c r="AB60" s="33"/>
      <c r="AC60" s="33"/>
      <c r="AD60" s="33"/>
      <c r="AE60" s="33"/>
      <c r="AF60" s="33"/>
      <c r="AG60" s="33"/>
      <c r="AH60" s="33"/>
      <c r="AI60" s="33"/>
      <c r="AJ60" s="33"/>
      <c r="AK60" s="33"/>
      <c r="AL60" s="33"/>
      <c r="AM60" s="33"/>
      <c r="AN60" s="33"/>
      <c r="AO60" s="33"/>
      <c r="AP60" s="33"/>
      <c r="AQ60" s="33"/>
      <c r="AR60" s="33"/>
      <c r="AS60" s="60"/>
      <c r="AT60" s="45">
        <v>56</v>
      </c>
      <c r="AU60" s="33"/>
      <c r="AV60" s="33"/>
      <c r="AW60" s="33"/>
      <c r="AX60" s="33"/>
      <c r="AY60" s="33"/>
      <c r="AZ60" s="33"/>
      <c r="BA60" s="33"/>
      <c r="BB60" s="33"/>
      <c r="BC60" s="33"/>
      <c r="BD60" s="33"/>
      <c r="BE60" s="33"/>
      <c r="BF60" s="33"/>
      <c r="BG60" s="33"/>
      <c r="BH60" s="33"/>
      <c r="BI60" s="33"/>
      <c r="BJ60" s="33"/>
      <c r="BK60" s="33"/>
      <c r="BL60" s="33"/>
      <c r="BM60" s="33"/>
      <c r="BN60" s="33"/>
      <c r="BP60" s="45">
        <v>56</v>
      </c>
      <c r="BQ60" s="33"/>
      <c r="BR60" s="33"/>
      <c r="BS60" s="33"/>
      <c r="BT60" s="33"/>
      <c r="BU60" s="33"/>
      <c r="BV60" s="33"/>
      <c r="BW60" s="33"/>
      <c r="BX60" s="33"/>
      <c r="BY60" s="33"/>
      <c r="BZ60" s="33"/>
      <c r="CA60" s="33"/>
      <c r="CB60" s="33"/>
      <c r="CC60" s="33"/>
      <c r="CD60" s="33"/>
      <c r="CE60" s="33"/>
      <c r="CF60" s="33"/>
      <c r="CG60" s="33"/>
      <c r="CH60" s="33"/>
      <c r="CI60" s="33"/>
      <c r="CJ60" s="33"/>
      <c r="CL60" s="45">
        <v>56</v>
      </c>
      <c r="CM60" s="33" t="str">
        <f t="shared" si="18"/>
        <v/>
      </c>
      <c r="CN60" s="33" t="str">
        <f t="shared" si="19"/>
        <v/>
      </c>
      <c r="CO60" s="33" t="str">
        <f t="shared" si="20"/>
        <v/>
      </c>
      <c r="CP60" s="33" t="str">
        <f t="shared" si="21"/>
        <v/>
      </c>
      <c r="CQ60" s="33" t="str">
        <f t="shared" si="22"/>
        <v/>
      </c>
      <c r="CR60" s="33" t="str">
        <f t="shared" si="23"/>
        <v/>
      </c>
      <c r="CS60" s="33" t="str">
        <f t="shared" si="24"/>
        <v/>
      </c>
      <c r="CT60" s="33" t="str">
        <f t="shared" si="25"/>
        <v/>
      </c>
      <c r="CU60" s="33" t="str">
        <f t="shared" si="26"/>
        <v/>
      </c>
      <c r="CV60" s="33" t="str">
        <f t="shared" si="27"/>
        <v/>
      </c>
      <c r="CW60" s="33" t="str">
        <f t="shared" si="28"/>
        <v/>
      </c>
      <c r="CX60" s="33" t="str">
        <f t="shared" si="29"/>
        <v/>
      </c>
      <c r="CY60" s="33" t="str">
        <f t="shared" si="30"/>
        <v/>
      </c>
      <c r="CZ60" s="33" t="str">
        <f t="shared" si="31"/>
        <v/>
      </c>
      <c r="DA60" s="33" t="str">
        <f t="shared" si="32"/>
        <v/>
      </c>
      <c r="DB60" s="33" t="str">
        <f t="shared" si="33"/>
        <v/>
      </c>
      <c r="DC60" s="33" t="str">
        <f t="shared" si="34"/>
        <v/>
      </c>
      <c r="DD60" s="33" t="str">
        <f t="shared" si="35"/>
        <v/>
      </c>
      <c r="DE60" s="33" t="str">
        <f t="shared" si="36"/>
        <v/>
      </c>
      <c r="DF60" s="33" t="str">
        <f t="shared" si="37"/>
        <v/>
      </c>
      <c r="DH60" s="45">
        <v>56</v>
      </c>
      <c r="DI60" s="33"/>
      <c r="DJ60" s="33"/>
      <c r="DK60" s="33"/>
      <c r="DL60" s="33"/>
      <c r="DM60" s="33"/>
      <c r="DN60" s="33"/>
      <c r="DO60" s="33"/>
      <c r="DP60" s="33"/>
      <c r="DQ60" s="33"/>
      <c r="DR60" s="33"/>
      <c r="DS60" s="33"/>
      <c r="DT60" s="33"/>
      <c r="DU60" s="33"/>
      <c r="DV60" s="33"/>
      <c r="DW60" s="33"/>
      <c r="DX60" s="33"/>
      <c r="DY60" s="33"/>
      <c r="DZ60" s="33"/>
      <c r="EA60" s="33"/>
      <c r="EB60" s="33"/>
      <c r="ED60" s="45">
        <v>56</v>
      </c>
      <c r="EE60" s="33">
        <f t="shared" si="38"/>
        <v>0</v>
      </c>
      <c r="EF60" s="33">
        <f t="shared" si="39"/>
        <v>0</v>
      </c>
      <c r="EG60" s="33">
        <f t="shared" si="40"/>
        <v>0</v>
      </c>
      <c r="EH60" s="33">
        <f t="shared" si="41"/>
        <v>0</v>
      </c>
      <c r="EI60" s="33">
        <f t="shared" si="42"/>
        <v>0</v>
      </c>
      <c r="EJ60" s="33">
        <f t="shared" si="43"/>
        <v>0</v>
      </c>
      <c r="EK60" s="33">
        <f t="shared" si="44"/>
        <v>0</v>
      </c>
      <c r="EL60" s="33">
        <f t="shared" si="45"/>
        <v>0</v>
      </c>
      <c r="EM60" s="33">
        <f t="shared" si="46"/>
        <v>0</v>
      </c>
      <c r="EN60" s="33">
        <f t="shared" si="47"/>
        <v>0</v>
      </c>
      <c r="EO60" s="33">
        <f t="shared" si="48"/>
        <v>0</v>
      </c>
      <c r="EP60" s="33">
        <f t="shared" si="49"/>
        <v>0</v>
      </c>
      <c r="EQ60" s="33">
        <f t="shared" si="50"/>
        <v>0</v>
      </c>
      <c r="ER60" s="33">
        <f t="shared" si="51"/>
        <v>0</v>
      </c>
      <c r="ES60" s="33">
        <f t="shared" si="52"/>
        <v>0</v>
      </c>
      <c r="ET60" s="33">
        <f t="shared" si="53"/>
        <v>0</v>
      </c>
      <c r="EU60" s="33">
        <f t="shared" si="54"/>
        <v>0</v>
      </c>
      <c r="EV60" s="33">
        <f t="shared" si="55"/>
        <v>0</v>
      </c>
      <c r="EW60" s="33">
        <f t="shared" si="56"/>
        <v>0</v>
      </c>
      <c r="EX60" s="33">
        <f t="shared" si="57"/>
        <v>0</v>
      </c>
      <c r="EZ60" s="45">
        <v>56</v>
      </c>
      <c r="FA60" s="38"/>
      <c r="FB60" s="39"/>
      <c r="FC60" s="37"/>
      <c r="FD60" s="37"/>
      <c r="FE60" s="37"/>
      <c r="FF60" s="37"/>
      <c r="FG60" s="37"/>
      <c r="FH60" s="37"/>
      <c r="FI60" s="37"/>
      <c r="FJ60" s="37"/>
      <c r="FK60" s="43"/>
      <c r="FL60" s="37"/>
      <c r="FM60" s="37"/>
      <c r="FN60" s="37"/>
      <c r="FO60" s="37"/>
      <c r="FP60" s="37"/>
      <c r="FQ60" s="37"/>
      <c r="FR60" s="37"/>
      <c r="FS60" s="37"/>
      <c r="FT60" s="37"/>
      <c r="FV60" s="49">
        <v>56</v>
      </c>
      <c r="FW60" s="46">
        <f t="shared" si="58"/>
        <v>0</v>
      </c>
      <c r="FX60" s="46">
        <f t="shared" si="59"/>
        <v>0</v>
      </c>
      <c r="FY60" s="46">
        <f t="shared" si="60"/>
        <v>0</v>
      </c>
      <c r="FZ60" s="46">
        <f t="shared" si="61"/>
        <v>0</v>
      </c>
      <c r="GA60" s="46">
        <f t="shared" si="62"/>
        <v>0</v>
      </c>
      <c r="GB60" s="46">
        <f t="shared" si="63"/>
        <v>0</v>
      </c>
      <c r="GC60" s="46">
        <f t="shared" si="64"/>
        <v>0</v>
      </c>
      <c r="GD60" s="46">
        <f t="shared" si="65"/>
        <v>0</v>
      </c>
      <c r="GE60" s="46">
        <f t="shared" si="66"/>
        <v>0</v>
      </c>
      <c r="GF60" s="46">
        <f t="shared" si="67"/>
        <v>0</v>
      </c>
      <c r="GG60" s="46">
        <f t="shared" si="68"/>
        <v>0</v>
      </c>
      <c r="GH60" s="46">
        <f t="shared" si="69"/>
        <v>0</v>
      </c>
      <c r="GI60" s="46">
        <f t="shared" si="70"/>
        <v>0</v>
      </c>
      <c r="GJ60" s="46">
        <f t="shared" si="71"/>
        <v>0</v>
      </c>
      <c r="GK60" s="46">
        <f t="shared" si="72"/>
        <v>0</v>
      </c>
      <c r="GL60" s="46">
        <f t="shared" si="73"/>
        <v>0</v>
      </c>
      <c r="GM60" s="46">
        <f t="shared" si="74"/>
        <v>0</v>
      </c>
      <c r="GN60" s="46">
        <f t="shared" si="75"/>
        <v>0</v>
      </c>
      <c r="GO60" s="46">
        <f t="shared" si="76"/>
        <v>0</v>
      </c>
      <c r="GP60" s="46">
        <f t="shared" si="77"/>
        <v>0</v>
      </c>
      <c r="GQ60" s="129">
        <f t="array" ref="GQ60">+MIN(IF(FW60:GP60&lt;&gt;0,FW60:GP60))</f>
        <v>0</v>
      </c>
      <c r="GR60" s="121">
        <v>17532666.27</v>
      </c>
      <c r="GS60" s="132" t="str">
        <f t="shared" si="78"/>
        <v>Cumple</v>
      </c>
      <c r="GT60" s="117"/>
      <c r="GU60" s="45">
        <v>56</v>
      </c>
      <c r="GV60" s="53">
        <f t="shared" si="79"/>
        <v>0</v>
      </c>
      <c r="GW60" s="53">
        <f t="shared" si="80"/>
        <v>0</v>
      </c>
      <c r="GX60" s="53">
        <f t="shared" si="81"/>
        <v>0</v>
      </c>
      <c r="GY60" s="53">
        <f t="shared" si="82"/>
        <v>0</v>
      </c>
      <c r="GZ60" s="53">
        <f t="shared" si="83"/>
        <v>0</v>
      </c>
      <c r="HA60" s="53">
        <f t="shared" si="84"/>
        <v>0</v>
      </c>
      <c r="HB60" s="53">
        <f t="shared" si="85"/>
        <v>0</v>
      </c>
      <c r="HC60" s="53">
        <f t="shared" si="86"/>
        <v>0</v>
      </c>
      <c r="HD60" s="53">
        <f t="shared" si="87"/>
        <v>0</v>
      </c>
      <c r="HE60" s="53">
        <f t="shared" si="88"/>
        <v>0</v>
      </c>
      <c r="HF60" s="53">
        <f t="shared" si="89"/>
        <v>0</v>
      </c>
      <c r="HG60" s="53">
        <f t="shared" si="90"/>
        <v>0</v>
      </c>
      <c r="HH60" s="53">
        <f t="shared" si="91"/>
        <v>0</v>
      </c>
      <c r="HI60" s="53">
        <f t="shared" si="92"/>
        <v>0</v>
      </c>
      <c r="HJ60" s="53">
        <f t="shared" si="93"/>
        <v>0</v>
      </c>
      <c r="HK60" s="53">
        <f t="shared" si="94"/>
        <v>0</v>
      </c>
      <c r="HL60" s="53">
        <f t="shared" si="95"/>
        <v>0</v>
      </c>
      <c r="HM60" s="53">
        <f t="shared" si="96"/>
        <v>0</v>
      </c>
      <c r="HN60" s="53">
        <f t="shared" si="97"/>
        <v>0</v>
      </c>
      <c r="HO60" s="54">
        <f t="shared" si="98"/>
        <v>0</v>
      </c>
      <c r="HQ60" s="45">
        <v>56</v>
      </c>
      <c r="HR60" s="56">
        <f t="shared" si="120"/>
        <v>0</v>
      </c>
      <c r="HS60" s="61" t="str">
        <f>+IF(MAXA(HU60:IN60)=0,"NO ADJUDICADO",HLOOKUP(MAXA(HU60:IN60),HU60:$IN$93,(90-HQ60),FALSE))</f>
        <v>NO ADJUDICADO</v>
      </c>
      <c r="HT60" s="119">
        <f t="shared" si="99"/>
        <v>0</v>
      </c>
      <c r="HU60" s="54">
        <f t="shared" si="100"/>
        <v>0</v>
      </c>
      <c r="HV60" s="54">
        <f t="shared" si="101"/>
        <v>0</v>
      </c>
      <c r="HW60" s="54">
        <f t="shared" si="102"/>
        <v>0</v>
      </c>
      <c r="HX60" s="54">
        <f t="shared" si="103"/>
        <v>0</v>
      </c>
      <c r="HY60" s="54">
        <f t="shared" si="104"/>
        <v>0</v>
      </c>
      <c r="HZ60" s="54">
        <f t="shared" si="105"/>
        <v>0</v>
      </c>
      <c r="IA60" s="54">
        <f t="shared" si="106"/>
        <v>0</v>
      </c>
      <c r="IB60" s="54">
        <f t="shared" si="107"/>
        <v>0</v>
      </c>
      <c r="IC60" s="54">
        <f t="shared" si="108"/>
        <v>0</v>
      </c>
      <c r="ID60" s="54">
        <f t="shared" si="109"/>
        <v>0</v>
      </c>
      <c r="IE60" s="54">
        <f t="shared" si="110"/>
        <v>0</v>
      </c>
      <c r="IF60" s="54">
        <f t="shared" si="111"/>
        <v>0</v>
      </c>
      <c r="IG60" s="54">
        <f t="shared" si="112"/>
        <v>0</v>
      </c>
      <c r="IH60" s="54">
        <f t="shared" si="113"/>
        <v>0</v>
      </c>
      <c r="II60" s="54">
        <f t="shared" si="114"/>
        <v>0</v>
      </c>
      <c r="IJ60" s="54">
        <f t="shared" si="115"/>
        <v>0</v>
      </c>
      <c r="IK60" s="54">
        <f t="shared" si="116"/>
        <v>0</v>
      </c>
      <c r="IL60" s="54">
        <f t="shared" si="117"/>
        <v>0</v>
      </c>
      <c r="IM60" s="54">
        <f t="shared" si="118"/>
        <v>0</v>
      </c>
      <c r="IN60" s="54">
        <f t="shared" si="119"/>
        <v>0</v>
      </c>
    </row>
    <row r="61" spans="2:248" x14ac:dyDescent="0.35">
      <c r="B61" s="45">
        <v>57</v>
      </c>
      <c r="C61" s="33"/>
      <c r="D61" s="33"/>
      <c r="E61" s="33"/>
      <c r="F61" s="33"/>
      <c r="G61" s="33"/>
      <c r="H61" s="33"/>
      <c r="I61" s="33"/>
      <c r="J61" s="33"/>
      <c r="K61" s="33"/>
      <c r="L61" s="33"/>
      <c r="M61" s="33"/>
      <c r="N61" s="33"/>
      <c r="O61" s="33"/>
      <c r="P61" s="33"/>
      <c r="Q61" s="33"/>
      <c r="R61" s="33"/>
      <c r="S61" s="33"/>
      <c r="T61" s="33"/>
      <c r="U61" s="33"/>
      <c r="V61" s="33"/>
      <c r="X61" s="45">
        <v>57</v>
      </c>
      <c r="Y61" s="33"/>
      <c r="Z61" s="33"/>
      <c r="AA61" s="33"/>
      <c r="AB61" s="33"/>
      <c r="AC61" s="33"/>
      <c r="AD61" s="33"/>
      <c r="AE61" s="33"/>
      <c r="AF61" s="33"/>
      <c r="AG61" s="33"/>
      <c r="AH61" s="33"/>
      <c r="AI61" s="33"/>
      <c r="AJ61" s="33"/>
      <c r="AK61" s="33"/>
      <c r="AL61" s="33"/>
      <c r="AM61" s="33"/>
      <c r="AN61" s="33"/>
      <c r="AO61" s="33"/>
      <c r="AP61" s="33"/>
      <c r="AQ61" s="33"/>
      <c r="AR61" s="33"/>
      <c r="AS61" s="60"/>
      <c r="AT61" s="45">
        <v>57</v>
      </c>
      <c r="AU61" s="33"/>
      <c r="AV61" s="33"/>
      <c r="AW61" s="33"/>
      <c r="AX61" s="33"/>
      <c r="AY61" s="33"/>
      <c r="AZ61" s="33"/>
      <c r="BA61" s="33"/>
      <c r="BB61" s="33"/>
      <c r="BC61" s="33"/>
      <c r="BD61" s="33"/>
      <c r="BE61" s="33"/>
      <c r="BF61" s="33"/>
      <c r="BG61" s="33"/>
      <c r="BH61" s="33"/>
      <c r="BI61" s="33"/>
      <c r="BJ61" s="33"/>
      <c r="BK61" s="33"/>
      <c r="BL61" s="33"/>
      <c r="BM61" s="33"/>
      <c r="BN61" s="33"/>
      <c r="BP61" s="45">
        <v>57</v>
      </c>
      <c r="BQ61" s="33"/>
      <c r="BR61" s="33"/>
      <c r="BS61" s="33"/>
      <c r="BT61" s="33"/>
      <c r="BU61" s="33"/>
      <c r="BV61" s="33"/>
      <c r="BW61" s="33"/>
      <c r="BX61" s="33"/>
      <c r="BY61" s="33"/>
      <c r="BZ61" s="33"/>
      <c r="CA61" s="33"/>
      <c r="CB61" s="33"/>
      <c r="CC61" s="33"/>
      <c r="CD61" s="33"/>
      <c r="CE61" s="33"/>
      <c r="CF61" s="33"/>
      <c r="CG61" s="33"/>
      <c r="CH61" s="33"/>
      <c r="CI61" s="33"/>
      <c r="CJ61" s="33"/>
      <c r="CL61" s="45">
        <v>57</v>
      </c>
      <c r="CM61" s="33" t="str">
        <f t="shared" si="18"/>
        <v/>
      </c>
      <c r="CN61" s="33" t="str">
        <f t="shared" si="19"/>
        <v/>
      </c>
      <c r="CO61" s="33" t="str">
        <f t="shared" si="20"/>
        <v/>
      </c>
      <c r="CP61" s="33" t="str">
        <f t="shared" si="21"/>
        <v/>
      </c>
      <c r="CQ61" s="33" t="str">
        <f t="shared" si="22"/>
        <v/>
      </c>
      <c r="CR61" s="33" t="str">
        <f t="shared" si="23"/>
        <v/>
      </c>
      <c r="CS61" s="33" t="str">
        <f t="shared" si="24"/>
        <v/>
      </c>
      <c r="CT61" s="33" t="str">
        <f t="shared" si="25"/>
        <v/>
      </c>
      <c r="CU61" s="33" t="str">
        <f t="shared" si="26"/>
        <v/>
      </c>
      <c r="CV61" s="33" t="str">
        <f t="shared" si="27"/>
        <v/>
      </c>
      <c r="CW61" s="33" t="str">
        <f t="shared" si="28"/>
        <v/>
      </c>
      <c r="CX61" s="33" t="str">
        <f t="shared" si="29"/>
        <v/>
      </c>
      <c r="CY61" s="33" t="str">
        <f t="shared" si="30"/>
        <v/>
      </c>
      <c r="CZ61" s="33" t="str">
        <f t="shared" si="31"/>
        <v/>
      </c>
      <c r="DA61" s="33" t="str">
        <f t="shared" si="32"/>
        <v/>
      </c>
      <c r="DB61" s="33" t="str">
        <f t="shared" si="33"/>
        <v/>
      </c>
      <c r="DC61" s="33" t="str">
        <f t="shared" si="34"/>
        <v/>
      </c>
      <c r="DD61" s="33" t="str">
        <f t="shared" si="35"/>
        <v/>
      </c>
      <c r="DE61" s="33" t="str">
        <f t="shared" si="36"/>
        <v/>
      </c>
      <c r="DF61" s="33" t="str">
        <f t="shared" si="37"/>
        <v/>
      </c>
      <c r="DH61" s="45">
        <v>57</v>
      </c>
      <c r="DI61" s="33"/>
      <c r="DJ61" s="33"/>
      <c r="DK61" s="33"/>
      <c r="DL61" s="33"/>
      <c r="DM61" s="33"/>
      <c r="DN61" s="33"/>
      <c r="DO61" s="33"/>
      <c r="DP61" s="33"/>
      <c r="DQ61" s="33"/>
      <c r="DR61" s="33"/>
      <c r="DS61" s="33"/>
      <c r="DT61" s="33"/>
      <c r="DU61" s="33"/>
      <c r="DV61" s="33"/>
      <c r="DW61" s="33"/>
      <c r="DX61" s="33"/>
      <c r="DY61" s="33"/>
      <c r="DZ61" s="33"/>
      <c r="EA61" s="33"/>
      <c r="EB61" s="33"/>
      <c r="ED61" s="45">
        <v>57</v>
      </c>
      <c r="EE61" s="33">
        <f t="shared" si="38"/>
        <v>0</v>
      </c>
      <c r="EF61" s="33">
        <f t="shared" si="39"/>
        <v>0</v>
      </c>
      <c r="EG61" s="33">
        <f t="shared" si="40"/>
        <v>0</v>
      </c>
      <c r="EH61" s="33">
        <f t="shared" si="41"/>
        <v>0</v>
      </c>
      <c r="EI61" s="33">
        <f t="shared" si="42"/>
        <v>0</v>
      </c>
      <c r="EJ61" s="33">
        <f t="shared" si="43"/>
        <v>0</v>
      </c>
      <c r="EK61" s="33">
        <f t="shared" si="44"/>
        <v>0</v>
      </c>
      <c r="EL61" s="33">
        <f t="shared" si="45"/>
        <v>0</v>
      </c>
      <c r="EM61" s="33">
        <f t="shared" si="46"/>
        <v>0</v>
      </c>
      <c r="EN61" s="33">
        <f t="shared" si="47"/>
        <v>0</v>
      </c>
      <c r="EO61" s="33">
        <f t="shared" si="48"/>
        <v>0</v>
      </c>
      <c r="EP61" s="33">
        <f t="shared" si="49"/>
        <v>0</v>
      </c>
      <c r="EQ61" s="33">
        <f t="shared" si="50"/>
        <v>0</v>
      </c>
      <c r="ER61" s="33">
        <f t="shared" si="51"/>
        <v>0</v>
      </c>
      <c r="ES61" s="33">
        <f t="shared" si="52"/>
        <v>0</v>
      </c>
      <c r="ET61" s="33">
        <f t="shared" si="53"/>
        <v>0</v>
      </c>
      <c r="EU61" s="33">
        <f t="shared" si="54"/>
        <v>0</v>
      </c>
      <c r="EV61" s="33">
        <f t="shared" si="55"/>
        <v>0</v>
      </c>
      <c r="EW61" s="33">
        <f t="shared" si="56"/>
        <v>0</v>
      </c>
      <c r="EX61" s="33">
        <f t="shared" si="57"/>
        <v>0</v>
      </c>
      <c r="EZ61" s="45">
        <v>57</v>
      </c>
      <c r="FA61" s="38"/>
      <c r="FB61" s="39"/>
      <c r="FC61" s="37"/>
      <c r="FD61" s="37"/>
      <c r="FE61" s="37"/>
      <c r="FF61" s="37"/>
      <c r="FG61" s="37"/>
      <c r="FH61" s="37"/>
      <c r="FI61" s="37"/>
      <c r="FJ61" s="37"/>
      <c r="FK61" s="43"/>
      <c r="FL61" s="37"/>
      <c r="FM61" s="37"/>
      <c r="FN61" s="37"/>
      <c r="FO61" s="37"/>
      <c r="FP61" s="37"/>
      <c r="FQ61" s="37"/>
      <c r="FR61" s="37"/>
      <c r="FS61" s="37"/>
      <c r="FT61" s="37"/>
      <c r="FV61" s="49">
        <v>57</v>
      </c>
      <c r="FW61" s="46">
        <f t="shared" si="58"/>
        <v>0</v>
      </c>
      <c r="FX61" s="46">
        <f t="shared" si="59"/>
        <v>0</v>
      </c>
      <c r="FY61" s="46">
        <f t="shared" si="60"/>
        <v>0</v>
      </c>
      <c r="FZ61" s="46">
        <f t="shared" si="61"/>
        <v>0</v>
      </c>
      <c r="GA61" s="46">
        <f t="shared" si="62"/>
        <v>0</v>
      </c>
      <c r="GB61" s="46">
        <f t="shared" si="63"/>
        <v>0</v>
      </c>
      <c r="GC61" s="46">
        <f t="shared" si="64"/>
        <v>0</v>
      </c>
      <c r="GD61" s="46">
        <f t="shared" si="65"/>
        <v>0</v>
      </c>
      <c r="GE61" s="46">
        <f t="shared" si="66"/>
        <v>0</v>
      </c>
      <c r="GF61" s="46">
        <f t="shared" si="67"/>
        <v>0</v>
      </c>
      <c r="GG61" s="46">
        <f t="shared" si="68"/>
        <v>0</v>
      </c>
      <c r="GH61" s="46">
        <f t="shared" si="69"/>
        <v>0</v>
      </c>
      <c r="GI61" s="46">
        <f t="shared" si="70"/>
        <v>0</v>
      </c>
      <c r="GJ61" s="46">
        <f t="shared" si="71"/>
        <v>0</v>
      </c>
      <c r="GK61" s="46">
        <f t="shared" si="72"/>
        <v>0</v>
      </c>
      <c r="GL61" s="46">
        <f t="shared" si="73"/>
        <v>0</v>
      </c>
      <c r="GM61" s="46">
        <f t="shared" si="74"/>
        <v>0</v>
      </c>
      <c r="GN61" s="46">
        <f t="shared" si="75"/>
        <v>0</v>
      </c>
      <c r="GO61" s="46">
        <f t="shared" si="76"/>
        <v>0</v>
      </c>
      <c r="GP61" s="46">
        <f t="shared" si="77"/>
        <v>0</v>
      </c>
      <c r="GQ61" s="129">
        <f t="array" ref="GQ61">+MIN(IF(FW61:GP61&lt;&gt;0,FW61:GP61))</f>
        <v>0</v>
      </c>
      <c r="GR61" s="121">
        <v>5153166.4800000004</v>
      </c>
      <c r="GS61" s="132" t="str">
        <f t="shared" si="78"/>
        <v>Cumple</v>
      </c>
      <c r="GT61" s="117"/>
      <c r="GU61" s="45">
        <v>57</v>
      </c>
      <c r="GV61" s="53">
        <f t="shared" si="79"/>
        <v>0</v>
      </c>
      <c r="GW61" s="53">
        <f t="shared" si="80"/>
        <v>0</v>
      </c>
      <c r="GX61" s="53">
        <f t="shared" si="81"/>
        <v>0</v>
      </c>
      <c r="GY61" s="53">
        <f t="shared" si="82"/>
        <v>0</v>
      </c>
      <c r="GZ61" s="53">
        <f t="shared" si="83"/>
        <v>0</v>
      </c>
      <c r="HA61" s="53">
        <f t="shared" si="84"/>
        <v>0</v>
      </c>
      <c r="HB61" s="53">
        <f t="shared" si="85"/>
        <v>0</v>
      </c>
      <c r="HC61" s="53">
        <f t="shared" si="86"/>
        <v>0</v>
      </c>
      <c r="HD61" s="53">
        <f t="shared" si="87"/>
        <v>0</v>
      </c>
      <c r="HE61" s="53">
        <f t="shared" si="88"/>
        <v>0</v>
      </c>
      <c r="HF61" s="53">
        <f t="shared" si="89"/>
        <v>0</v>
      </c>
      <c r="HG61" s="53">
        <f t="shared" si="90"/>
        <v>0</v>
      </c>
      <c r="HH61" s="53">
        <f t="shared" si="91"/>
        <v>0</v>
      </c>
      <c r="HI61" s="53">
        <f t="shared" si="92"/>
        <v>0</v>
      </c>
      <c r="HJ61" s="53">
        <f t="shared" si="93"/>
        <v>0</v>
      </c>
      <c r="HK61" s="53">
        <f t="shared" si="94"/>
        <v>0</v>
      </c>
      <c r="HL61" s="53">
        <f t="shared" si="95"/>
        <v>0</v>
      </c>
      <c r="HM61" s="53">
        <f t="shared" si="96"/>
        <v>0</v>
      </c>
      <c r="HN61" s="53">
        <f t="shared" si="97"/>
        <v>0</v>
      </c>
      <c r="HO61" s="54">
        <f t="shared" si="98"/>
        <v>0</v>
      </c>
      <c r="HQ61" s="45">
        <v>57</v>
      </c>
      <c r="HR61" s="56">
        <f t="shared" si="120"/>
        <v>0</v>
      </c>
      <c r="HS61" s="61" t="str">
        <f>+IF(MAXA(HU61:IN61)=0,"NO ADJUDICADO",HLOOKUP(MAXA(HU61:IN61),HU61:$IN$93,(90-HQ61),FALSE))</f>
        <v>NO ADJUDICADO</v>
      </c>
      <c r="HT61" s="119">
        <f t="shared" si="99"/>
        <v>0</v>
      </c>
      <c r="HU61" s="54">
        <f t="shared" si="100"/>
        <v>0</v>
      </c>
      <c r="HV61" s="54">
        <f t="shared" si="101"/>
        <v>0</v>
      </c>
      <c r="HW61" s="54">
        <f t="shared" si="102"/>
        <v>0</v>
      </c>
      <c r="HX61" s="54">
        <f t="shared" si="103"/>
        <v>0</v>
      </c>
      <c r="HY61" s="54">
        <f t="shared" si="104"/>
        <v>0</v>
      </c>
      <c r="HZ61" s="54">
        <f t="shared" si="105"/>
        <v>0</v>
      </c>
      <c r="IA61" s="54">
        <f t="shared" si="106"/>
        <v>0</v>
      </c>
      <c r="IB61" s="54">
        <f t="shared" si="107"/>
        <v>0</v>
      </c>
      <c r="IC61" s="54">
        <f t="shared" si="108"/>
        <v>0</v>
      </c>
      <c r="ID61" s="54">
        <f t="shared" si="109"/>
        <v>0</v>
      </c>
      <c r="IE61" s="54">
        <f t="shared" si="110"/>
        <v>0</v>
      </c>
      <c r="IF61" s="54">
        <f t="shared" si="111"/>
        <v>0</v>
      </c>
      <c r="IG61" s="54">
        <f t="shared" si="112"/>
        <v>0</v>
      </c>
      <c r="IH61" s="54">
        <f t="shared" si="113"/>
        <v>0</v>
      </c>
      <c r="II61" s="54">
        <f t="shared" si="114"/>
        <v>0</v>
      </c>
      <c r="IJ61" s="54">
        <f t="shared" si="115"/>
        <v>0</v>
      </c>
      <c r="IK61" s="54">
        <f t="shared" si="116"/>
        <v>0</v>
      </c>
      <c r="IL61" s="54">
        <f t="shared" si="117"/>
        <v>0</v>
      </c>
      <c r="IM61" s="54">
        <f t="shared" si="118"/>
        <v>0</v>
      </c>
      <c r="IN61" s="54">
        <f t="shared" si="119"/>
        <v>0</v>
      </c>
    </row>
    <row r="62" spans="2:248" x14ac:dyDescent="0.35">
      <c r="B62" s="45">
        <v>58</v>
      </c>
      <c r="C62" s="33"/>
      <c r="D62" s="33" t="s">
        <v>79</v>
      </c>
      <c r="E62" s="33"/>
      <c r="F62" s="33"/>
      <c r="G62" s="33" t="s">
        <v>80</v>
      </c>
      <c r="H62" s="33"/>
      <c r="I62" s="33"/>
      <c r="J62" s="33" t="s">
        <v>79</v>
      </c>
      <c r="K62" s="33"/>
      <c r="L62" s="33"/>
      <c r="M62" s="33"/>
      <c r="N62" s="33"/>
      <c r="O62" s="33" t="s">
        <v>80</v>
      </c>
      <c r="P62" s="33"/>
      <c r="Q62" s="33" t="s">
        <v>80</v>
      </c>
      <c r="R62" s="33" t="s">
        <v>80</v>
      </c>
      <c r="S62" s="33"/>
      <c r="T62" s="33"/>
      <c r="U62" s="33"/>
      <c r="V62" s="33"/>
      <c r="X62" s="45">
        <v>58</v>
      </c>
      <c r="Y62" s="33"/>
      <c r="Z62" s="33" t="s">
        <v>79</v>
      </c>
      <c r="AA62" s="33"/>
      <c r="AB62" s="33"/>
      <c r="AC62" s="33" t="s">
        <v>79</v>
      </c>
      <c r="AD62" s="33"/>
      <c r="AE62" s="33"/>
      <c r="AF62" s="33" t="s">
        <v>80</v>
      </c>
      <c r="AG62" s="33"/>
      <c r="AH62" s="33"/>
      <c r="AI62" s="33"/>
      <c r="AJ62" s="33"/>
      <c r="AK62" s="33" t="s">
        <v>80</v>
      </c>
      <c r="AL62" s="33"/>
      <c r="AM62" s="33" t="s">
        <v>79</v>
      </c>
      <c r="AN62" s="33" t="s">
        <v>79</v>
      </c>
      <c r="AO62" s="33"/>
      <c r="AP62" s="33"/>
      <c r="AQ62" s="33"/>
      <c r="AR62" s="33"/>
      <c r="AS62" s="60"/>
      <c r="AT62" s="45">
        <v>58</v>
      </c>
      <c r="AU62" s="33"/>
      <c r="AV62" s="33" t="s">
        <v>79</v>
      </c>
      <c r="AW62" s="33"/>
      <c r="AX62" s="33"/>
      <c r="AY62" s="33" t="s">
        <v>79</v>
      </c>
      <c r="AZ62" s="33"/>
      <c r="BA62" s="33"/>
      <c r="BB62" s="33" t="s">
        <v>79</v>
      </c>
      <c r="BC62" s="33"/>
      <c r="BD62" s="33"/>
      <c r="BE62" s="33"/>
      <c r="BF62" s="33"/>
      <c r="BG62" s="33" t="s">
        <v>79</v>
      </c>
      <c r="BH62" s="33"/>
      <c r="BI62" s="33" t="s">
        <v>79</v>
      </c>
      <c r="BJ62" s="33" t="s">
        <v>79</v>
      </c>
      <c r="BK62" s="33"/>
      <c r="BL62" s="33"/>
      <c r="BM62" s="33"/>
      <c r="BN62" s="33"/>
      <c r="BP62" s="45">
        <v>58</v>
      </c>
      <c r="BQ62" s="33"/>
      <c r="BR62" s="33" t="s">
        <v>507</v>
      </c>
      <c r="BS62" s="33"/>
      <c r="BT62" s="33"/>
      <c r="BU62" s="33" t="s">
        <v>507</v>
      </c>
      <c r="BV62" s="33"/>
      <c r="BW62" s="33"/>
      <c r="BX62" s="33" t="s">
        <v>507</v>
      </c>
      <c r="BY62" s="33"/>
      <c r="BZ62" s="33"/>
      <c r="CA62" s="33"/>
      <c r="CB62" s="33"/>
      <c r="CC62" s="33" t="s">
        <v>507</v>
      </c>
      <c r="CD62" s="33"/>
      <c r="CE62" s="33" t="s">
        <v>507</v>
      </c>
      <c r="CF62" s="33" t="s">
        <v>507</v>
      </c>
      <c r="CG62" s="33"/>
      <c r="CH62" s="33"/>
      <c r="CI62" s="33"/>
      <c r="CJ62" s="33"/>
      <c r="CL62" s="45">
        <v>58</v>
      </c>
      <c r="CM62" s="33" t="str">
        <f t="shared" si="18"/>
        <v/>
      </c>
      <c r="CN62" s="33" t="str">
        <f t="shared" si="19"/>
        <v>CUMPLE</v>
      </c>
      <c r="CO62" s="33" t="str">
        <f t="shared" si="20"/>
        <v/>
      </c>
      <c r="CP62" s="33" t="str">
        <f t="shared" si="21"/>
        <v/>
      </c>
      <c r="CQ62" s="33" t="str">
        <f t="shared" si="22"/>
        <v>NO CUMPLE</v>
      </c>
      <c r="CR62" s="33" t="str">
        <f t="shared" si="23"/>
        <v/>
      </c>
      <c r="CS62" s="33" t="str">
        <f t="shared" si="24"/>
        <v/>
      </c>
      <c r="CT62" s="33" t="str">
        <f t="shared" si="25"/>
        <v>NO CUMPLE</v>
      </c>
      <c r="CU62" s="33" t="str">
        <f t="shared" si="26"/>
        <v/>
      </c>
      <c r="CV62" s="33" t="str">
        <f t="shared" si="27"/>
        <v/>
      </c>
      <c r="CW62" s="33" t="str">
        <f t="shared" si="28"/>
        <v/>
      </c>
      <c r="CX62" s="33" t="str">
        <f t="shared" si="29"/>
        <v/>
      </c>
      <c r="CY62" s="33" t="str">
        <f t="shared" si="30"/>
        <v>NO CUMPLE</v>
      </c>
      <c r="CZ62" s="33" t="str">
        <f t="shared" si="31"/>
        <v/>
      </c>
      <c r="DA62" s="33" t="str">
        <f t="shared" si="32"/>
        <v>NO CUMPLE</v>
      </c>
      <c r="DB62" s="33" t="str">
        <f t="shared" si="33"/>
        <v>NO CUMPLE</v>
      </c>
      <c r="DC62" s="33" t="str">
        <f t="shared" si="34"/>
        <v/>
      </c>
      <c r="DD62" s="33" t="str">
        <f t="shared" si="35"/>
        <v/>
      </c>
      <c r="DE62" s="33" t="str">
        <f t="shared" si="36"/>
        <v/>
      </c>
      <c r="DF62" s="33" t="str">
        <f t="shared" si="37"/>
        <v/>
      </c>
      <c r="DH62" s="45">
        <v>58</v>
      </c>
      <c r="DI62" s="33"/>
      <c r="DJ62" s="33" t="s">
        <v>96</v>
      </c>
      <c r="DK62" s="33"/>
      <c r="DL62" s="33"/>
      <c r="DM62" s="33" t="s">
        <v>97</v>
      </c>
      <c r="DN62" s="33"/>
      <c r="DO62" s="33"/>
      <c r="DP62" s="33" t="s">
        <v>96</v>
      </c>
      <c r="DQ62" s="33"/>
      <c r="DR62" s="33"/>
      <c r="DS62" s="33"/>
      <c r="DT62" s="33"/>
      <c r="DU62" s="33" t="s">
        <v>508</v>
      </c>
      <c r="DV62" s="33"/>
      <c r="DW62" s="33" t="s">
        <v>98</v>
      </c>
      <c r="DX62" s="33" t="s">
        <v>98</v>
      </c>
      <c r="DY62" s="33"/>
      <c r="DZ62" s="33"/>
      <c r="EA62" s="33"/>
      <c r="EB62" s="33"/>
      <c r="ED62" s="45">
        <v>58</v>
      </c>
      <c r="EE62" s="33">
        <f t="shared" si="38"/>
        <v>0</v>
      </c>
      <c r="EF62" s="33">
        <f t="shared" si="39"/>
        <v>60</v>
      </c>
      <c r="EG62" s="33">
        <f t="shared" si="40"/>
        <v>0</v>
      </c>
      <c r="EH62" s="33">
        <f t="shared" si="41"/>
        <v>0</v>
      </c>
      <c r="EI62" s="33">
        <f t="shared" si="42"/>
        <v>0</v>
      </c>
      <c r="EJ62" s="33">
        <f t="shared" si="43"/>
        <v>0</v>
      </c>
      <c r="EK62" s="33">
        <f t="shared" si="44"/>
        <v>0</v>
      </c>
      <c r="EL62" s="33">
        <f t="shared" si="45"/>
        <v>60</v>
      </c>
      <c r="EM62" s="33">
        <f t="shared" si="46"/>
        <v>0</v>
      </c>
      <c r="EN62" s="33">
        <f t="shared" si="47"/>
        <v>0</v>
      </c>
      <c r="EO62" s="33">
        <f t="shared" si="48"/>
        <v>0</v>
      </c>
      <c r="EP62" s="33">
        <f t="shared" si="49"/>
        <v>0</v>
      </c>
      <c r="EQ62" s="33">
        <f t="shared" si="50"/>
        <v>60</v>
      </c>
      <c r="ER62" s="33">
        <f t="shared" si="51"/>
        <v>0</v>
      </c>
      <c r="ES62" s="33">
        <f t="shared" si="52"/>
        <v>60</v>
      </c>
      <c r="ET62" s="33">
        <f t="shared" si="53"/>
        <v>60</v>
      </c>
      <c r="EU62" s="33">
        <f t="shared" si="54"/>
        <v>0</v>
      </c>
      <c r="EV62" s="33">
        <f t="shared" si="55"/>
        <v>0</v>
      </c>
      <c r="EW62" s="33">
        <f t="shared" si="56"/>
        <v>0</v>
      </c>
      <c r="EX62" s="33">
        <f t="shared" si="57"/>
        <v>0</v>
      </c>
      <c r="EZ62" s="45">
        <v>58</v>
      </c>
      <c r="FA62" s="38"/>
      <c r="FB62" s="39">
        <v>26903520</v>
      </c>
      <c r="FC62" s="37"/>
      <c r="FD62" s="37"/>
      <c r="FE62" s="37">
        <v>15434300</v>
      </c>
      <c r="FF62" s="37"/>
      <c r="FG62" s="37"/>
      <c r="FH62" s="37">
        <v>25386627</v>
      </c>
      <c r="FI62" s="37"/>
      <c r="FJ62" s="37"/>
      <c r="FK62" s="43"/>
      <c r="FL62" s="37"/>
      <c r="FM62" s="37">
        <v>21301000</v>
      </c>
      <c r="FN62" s="37"/>
      <c r="FO62" s="37">
        <v>27167700</v>
      </c>
      <c r="FP62" s="41">
        <v>24429510</v>
      </c>
      <c r="FQ62" s="37"/>
      <c r="FR62" s="37"/>
      <c r="FS62" s="37"/>
      <c r="FT62" s="37"/>
      <c r="FV62" s="49">
        <v>58</v>
      </c>
      <c r="FW62" s="46">
        <f t="shared" si="58"/>
        <v>0</v>
      </c>
      <c r="FX62" s="46">
        <f t="shared" si="59"/>
        <v>26903520</v>
      </c>
      <c r="FY62" s="46">
        <f t="shared" si="60"/>
        <v>0</v>
      </c>
      <c r="FZ62" s="46">
        <f t="shared" si="61"/>
        <v>0</v>
      </c>
      <c r="GA62" s="46">
        <f t="shared" si="62"/>
        <v>0</v>
      </c>
      <c r="GB62" s="46">
        <f t="shared" si="63"/>
        <v>0</v>
      </c>
      <c r="GC62" s="46">
        <f t="shared" si="64"/>
        <v>0</v>
      </c>
      <c r="GD62" s="46">
        <f t="shared" si="65"/>
        <v>0</v>
      </c>
      <c r="GE62" s="46">
        <f t="shared" si="66"/>
        <v>0</v>
      </c>
      <c r="GF62" s="46">
        <f t="shared" si="67"/>
        <v>0</v>
      </c>
      <c r="GG62" s="46">
        <f t="shared" si="68"/>
        <v>0</v>
      </c>
      <c r="GH62" s="46">
        <f t="shared" si="69"/>
        <v>0</v>
      </c>
      <c r="GI62" s="46">
        <f t="shared" si="70"/>
        <v>0</v>
      </c>
      <c r="GJ62" s="46">
        <f t="shared" si="71"/>
        <v>0</v>
      </c>
      <c r="GK62" s="46">
        <f t="shared" si="72"/>
        <v>0</v>
      </c>
      <c r="GL62" s="46">
        <f t="shared" si="73"/>
        <v>0</v>
      </c>
      <c r="GM62" s="46">
        <f t="shared" si="74"/>
        <v>0</v>
      </c>
      <c r="GN62" s="46">
        <f t="shared" si="75"/>
        <v>0</v>
      </c>
      <c r="GO62" s="46">
        <f t="shared" si="76"/>
        <v>0</v>
      </c>
      <c r="GP62" s="46">
        <f t="shared" si="77"/>
        <v>0</v>
      </c>
      <c r="GQ62" s="129">
        <f t="array" ref="GQ62">+MIN(IF(FW62:GP62&lt;&gt;0,FW62:GP62))</f>
        <v>26903520</v>
      </c>
      <c r="GR62" s="121">
        <v>27174171.219999999</v>
      </c>
      <c r="GS62" s="132" t="str">
        <f t="shared" si="78"/>
        <v>Cumple</v>
      </c>
      <c r="GT62" s="117"/>
      <c r="GU62" s="45">
        <v>58</v>
      </c>
      <c r="GV62" s="53">
        <f t="shared" si="79"/>
        <v>0</v>
      </c>
      <c r="GW62" s="53">
        <f t="shared" si="80"/>
        <v>40</v>
      </c>
      <c r="GX62" s="53">
        <f t="shared" si="81"/>
        <v>0</v>
      </c>
      <c r="GY62" s="53">
        <f t="shared" si="82"/>
        <v>0</v>
      </c>
      <c r="GZ62" s="53">
        <f t="shared" si="83"/>
        <v>0</v>
      </c>
      <c r="HA62" s="53">
        <f t="shared" si="84"/>
        <v>0</v>
      </c>
      <c r="HB62" s="53">
        <f t="shared" si="85"/>
        <v>0</v>
      </c>
      <c r="HC62" s="53">
        <f t="shared" si="86"/>
        <v>0</v>
      </c>
      <c r="HD62" s="53">
        <f t="shared" si="87"/>
        <v>0</v>
      </c>
      <c r="HE62" s="53">
        <f t="shared" si="88"/>
        <v>0</v>
      </c>
      <c r="HF62" s="53">
        <f t="shared" si="89"/>
        <v>0</v>
      </c>
      <c r="HG62" s="53">
        <f t="shared" si="90"/>
        <v>0</v>
      </c>
      <c r="HH62" s="53">
        <f t="shared" si="91"/>
        <v>0</v>
      </c>
      <c r="HI62" s="53">
        <f t="shared" si="92"/>
        <v>0</v>
      </c>
      <c r="HJ62" s="53">
        <f t="shared" si="93"/>
        <v>0</v>
      </c>
      <c r="HK62" s="53">
        <f t="shared" si="94"/>
        <v>0</v>
      </c>
      <c r="HL62" s="53">
        <f t="shared" si="95"/>
        <v>0</v>
      </c>
      <c r="HM62" s="53">
        <f t="shared" si="96"/>
        <v>0</v>
      </c>
      <c r="HN62" s="53">
        <f t="shared" si="97"/>
        <v>0</v>
      </c>
      <c r="HO62" s="54">
        <f t="shared" si="98"/>
        <v>0</v>
      </c>
      <c r="HQ62" s="45">
        <v>58</v>
      </c>
      <c r="HR62" s="56">
        <f t="shared" si="120"/>
        <v>100</v>
      </c>
      <c r="HS62" s="61" t="str">
        <f>+IF(MAXA(HU62:IN62)=0,"NO ADJUDICADO",HLOOKUP(MAXA(HU62:IN62),HU62:$IN$93,(90-HQ62),FALSE))</f>
        <v>CASA CIENTIFICA BLANCO Y COMPAÑÍA SAS</v>
      </c>
      <c r="HT62" s="119">
        <f t="shared" si="99"/>
        <v>26903520</v>
      </c>
      <c r="HU62" s="54">
        <f t="shared" si="100"/>
        <v>0</v>
      </c>
      <c r="HV62" s="54">
        <f t="shared" si="101"/>
        <v>100</v>
      </c>
      <c r="HW62" s="54">
        <f t="shared" si="102"/>
        <v>0</v>
      </c>
      <c r="HX62" s="54">
        <f t="shared" si="103"/>
        <v>0</v>
      </c>
      <c r="HY62" s="54">
        <f t="shared" si="104"/>
        <v>0</v>
      </c>
      <c r="HZ62" s="54">
        <f t="shared" si="105"/>
        <v>0</v>
      </c>
      <c r="IA62" s="54">
        <f t="shared" si="106"/>
        <v>0</v>
      </c>
      <c r="IB62" s="54">
        <f t="shared" si="107"/>
        <v>0</v>
      </c>
      <c r="IC62" s="54">
        <f t="shared" si="108"/>
        <v>0</v>
      </c>
      <c r="ID62" s="54">
        <f t="shared" si="109"/>
        <v>0</v>
      </c>
      <c r="IE62" s="54">
        <f t="shared" si="110"/>
        <v>0</v>
      </c>
      <c r="IF62" s="54">
        <f t="shared" si="111"/>
        <v>0</v>
      </c>
      <c r="IG62" s="54">
        <f t="shared" si="112"/>
        <v>0</v>
      </c>
      <c r="IH62" s="54">
        <f t="shared" si="113"/>
        <v>0</v>
      </c>
      <c r="II62" s="54">
        <f t="shared" si="114"/>
        <v>0</v>
      </c>
      <c r="IJ62" s="54">
        <f t="shared" si="115"/>
        <v>0</v>
      </c>
      <c r="IK62" s="54">
        <f t="shared" si="116"/>
        <v>0</v>
      </c>
      <c r="IL62" s="54">
        <f t="shared" si="117"/>
        <v>0</v>
      </c>
      <c r="IM62" s="54">
        <f t="shared" si="118"/>
        <v>0</v>
      </c>
      <c r="IN62" s="54">
        <f t="shared" si="119"/>
        <v>0</v>
      </c>
    </row>
    <row r="63" spans="2:248" x14ac:dyDescent="0.35">
      <c r="B63" s="45">
        <v>59</v>
      </c>
      <c r="C63" s="33"/>
      <c r="D63" s="33"/>
      <c r="E63" s="33"/>
      <c r="F63" s="33"/>
      <c r="G63" s="33"/>
      <c r="H63" s="33"/>
      <c r="I63" s="33"/>
      <c r="J63" s="33"/>
      <c r="K63" s="33"/>
      <c r="L63" s="33"/>
      <c r="M63" s="33"/>
      <c r="N63" s="33"/>
      <c r="O63" s="33"/>
      <c r="P63" s="33"/>
      <c r="Q63" s="33"/>
      <c r="R63" s="33"/>
      <c r="S63" s="33"/>
      <c r="T63" s="33"/>
      <c r="U63" s="33"/>
      <c r="V63" s="33"/>
      <c r="X63" s="45">
        <v>59</v>
      </c>
      <c r="Y63" s="33"/>
      <c r="Z63" s="33"/>
      <c r="AA63" s="33"/>
      <c r="AB63" s="33"/>
      <c r="AC63" s="33"/>
      <c r="AD63" s="33"/>
      <c r="AE63" s="33"/>
      <c r="AF63" s="33"/>
      <c r="AG63" s="33"/>
      <c r="AH63" s="33"/>
      <c r="AI63" s="33"/>
      <c r="AJ63" s="33"/>
      <c r="AK63" s="33"/>
      <c r="AL63" s="33"/>
      <c r="AM63" s="33"/>
      <c r="AN63" s="33"/>
      <c r="AO63" s="33"/>
      <c r="AP63" s="33"/>
      <c r="AQ63" s="33"/>
      <c r="AR63" s="33"/>
      <c r="AS63" s="60"/>
      <c r="AT63" s="45">
        <v>59</v>
      </c>
      <c r="AU63" s="33"/>
      <c r="AV63" s="33"/>
      <c r="AW63" s="33"/>
      <c r="AX63" s="33"/>
      <c r="AY63" s="33"/>
      <c r="AZ63" s="33"/>
      <c r="BA63" s="33"/>
      <c r="BB63" s="33"/>
      <c r="BC63" s="33"/>
      <c r="BD63" s="33"/>
      <c r="BE63" s="33"/>
      <c r="BF63" s="33"/>
      <c r="BG63" s="33"/>
      <c r="BH63" s="33"/>
      <c r="BI63" s="33"/>
      <c r="BJ63" s="33"/>
      <c r="BK63" s="33"/>
      <c r="BL63" s="33"/>
      <c r="BM63" s="33"/>
      <c r="BN63" s="33"/>
      <c r="BP63" s="45">
        <v>59</v>
      </c>
      <c r="BQ63" s="33"/>
      <c r="BR63" s="33"/>
      <c r="BS63" s="33"/>
      <c r="BT63" s="33"/>
      <c r="BU63" s="33"/>
      <c r="BV63" s="33"/>
      <c r="BW63" s="33"/>
      <c r="BX63" s="33"/>
      <c r="BY63" s="33"/>
      <c r="BZ63" s="33"/>
      <c r="CA63" s="33"/>
      <c r="CB63" s="33"/>
      <c r="CC63" s="33"/>
      <c r="CD63" s="33"/>
      <c r="CE63" s="33"/>
      <c r="CF63" s="33"/>
      <c r="CG63" s="33"/>
      <c r="CH63" s="33"/>
      <c r="CI63" s="33"/>
      <c r="CJ63" s="33"/>
      <c r="CL63" s="45">
        <v>59</v>
      </c>
      <c r="CM63" s="33" t="str">
        <f t="shared" si="18"/>
        <v/>
      </c>
      <c r="CN63" s="33" t="str">
        <f t="shared" si="19"/>
        <v/>
      </c>
      <c r="CO63" s="33" t="str">
        <f t="shared" si="20"/>
        <v/>
      </c>
      <c r="CP63" s="33" t="str">
        <f t="shared" si="21"/>
        <v/>
      </c>
      <c r="CQ63" s="33" t="str">
        <f t="shared" si="22"/>
        <v/>
      </c>
      <c r="CR63" s="33" t="str">
        <f t="shared" si="23"/>
        <v/>
      </c>
      <c r="CS63" s="33" t="str">
        <f t="shared" si="24"/>
        <v/>
      </c>
      <c r="CT63" s="33" t="str">
        <f t="shared" si="25"/>
        <v/>
      </c>
      <c r="CU63" s="33" t="str">
        <f t="shared" si="26"/>
        <v/>
      </c>
      <c r="CV63" s="33" t="str">
        <f t="shared" si="27"/>
        <v/>
      </c>
      <c r="CW63" s="33" t="str">
        <f t="shared" si="28"/>
        <v/>
      </c>
      <c r="CX63" s="33" t="str">
        <f t="shared" si="29"/>
        <v/>
      </c>
      <c r="CY63" s="33" t="str">
        <f t="shared" si="30"/>
        <v/>
      </c>
      <c r="CZ63" s="33" t="str">
        <f t="shared" si="31"/>
        <v/>
      </c>
      <c r="DA63" s="33" t="str">
        <f t="shared" si="32"/>
        <v/>
      </c>
      <c r="DB63" s="33" t="str">
        <f t="shared" si="33"/>
        <v/>
      </c>
      <c r="DC63" s="33" t="str">
        <f t="shared" si="34"/>
        <v/>
      </c>
      <c r="DD63" s="33" t="str">
        <f t="shared" si="35"/>
        <v/>
      </c>
      <c r="DE63" s="33" t="str">
        <f t="shared" si="36"/>
        <v/>
      </c>
      <c r="DF63" s="33" t="str">
        <f t="shared" si="37"/>
        <v/>
      </c>
      <c r="DH63" s="45">
        <v>59</v>
      </c>
      <c r="DI63" s="33"/>
      <c r="DJ63" s="33"/>
      <c r="DK63" s="33"/>
      <c r="DL63" s="33"/>
      <c r="DM63" s="33"/>
      <c r="DN63" s="33"/>
      <c r="DO63" s="33"/>
      <c r="DP63" s="33"/>
      <c r="DQ63" s="33"/>
      <c r="DR63" s="33"/>
      <c r="DS63" s="33"/>
      <c r="DT63" s="33"/>
      <c r="DU63" s="33"/>
      <c r="DV63" s="33"/>
      <c r="DW63" s="33"/>
      <c r="DX63" s="33"/>
      <c r="DY63" s="33"/>
      <c r="DZ63" s="33"/>
      <c r="EA63" s="33"/>
      <c r="EB63" s="33"/>
      <c r="ED63" s="45">
        <v>59</v>
      </c>
      <c r="EE63" s="33">
        <f t="shared" si="38"/>
        <v>0</v>
      </c>
      <c r="EF63" s="33">
        <f t="shared" si="39"/>
        <v>0</v>
      </c>
      <c r="EG63" s="33">
        <f t="shared" si="40"/>
        <v>0</v>
      </c>
      <c r="EH63" s="33">
        <f t="shared" si="41"/>
        <v>0</v>
      </c>
      <c r="EI63" s="33">
        <f t="shared" si="42"/>
        <v>0</v>
      </c>
      <c r="EJ63" s="33">
        <f t="shared" si="43"/>
        <v>0</v>
      </c>
      <c r="EK63" s="33">
        <f t="shared" si="44"/>
        <v>0</v>
      </c>
      <c r="EL63" s="33">
        <f t="shared" si="45"/>
        <v>0</v>
      </c>
      <c r="EM63" s="33">
        <f t="shared" si="46"/>
        <v>0</v>
      </c>
      <c r="EN63" s="33">
        <f t="shared" si="47"/>
        <v>0</v>
      </c>
      <c r="EO63" s="33">
        <f t="shared" si="48"/>
        <v>0</v>
      </c>
      <c r="EP63" s="33">
        <f t="shared" si="49"/>
        <v>0</v>
      </c>
      <c r="EQ63" s="33">
        <f t="shared" si="50"/>
        <v>0</v>
      </c>
      <c r="ER63" s="33">
        <f t="shared" si="51"/>
        <v>0</v>
      </c>
      <c r="ES63" s="33">
        <f t="shared" si="52"/>
        <v>0</v>
      </c>
      <c r="ET63" s="33">
        <f t="shared" si="53"/>
        <v>0</v>
      </c>
      <c r="EU63" s="33">
        <f t="shared" si="54"/>
        <v>0</v>
      </c>
      <c r="EV63" s="33">
        <f t="shared" si="55"/>
        <v>0</v>
      </c>
      <c r="EW63" s="33">
        <f t="shared" si="56"/>
        <v>0</v>
      </c>
      <c r="EX63" s="33">
        <f t="shared" si="57"/>
        <v>0</v>
      </c>
      <c r="EZ63" s="45">
        <v>59</v>
      </c>
      <c r="FA63" s="38"/>
      <c r="FB63" s="39"/>
      <c r="FC63" s="37"/>
      <c r="FD63" s="37"/>
      <c r="FE63" s="37"/>
      <c r="FF63" s="37"/>
      <c r="FG63" s="37"/>
      <c r="FH63" s="37"/>
      <c r="FI63" s="37"/>
      <c r="FJ63" s="37"/>
      <c r="FK63" s="43"/>
      <c r="FL63" s="37"/>
      <c r="FM63" s="37"/>
      <c r="FN63" s="37"/>
      <c r="FO63" s="37"/>
      <c r="FP63" s="41"/>
      <c r="FQ63" s="37"/>
      <c r="FR63" s="37"/>
      <c r="FS63" s="37"/>
      <c r="FT63" s="37"/>
      <c r="FV63" s="49">
        <v>59</v>
      </c>
      <c r="FW63" s="46">
        <f t="shared" si="58"/>
        <v>0</v>
      </c>
      <c r="FX63" s="46">
        <f t="shared" si="59"/>
        <v>0</v>
      </c>
      <c r="FY63" s="46">
        <f t="shared" si="60"/>
        <v>0</v>
      </c>
      <c r="FZ63" s="46">
        <f t="shared" si="61"/>
        <v>0</v>
      </c>
      <c r="GA63" s="46">
        <f t="shared" si="62"/>
        <v>0</v>
      </c>
      <c r="GB63" s="46">
        <f t="shared" si="63"/>
        <v>0</v>
      </c>
      <c r="GC63" s="46">
        <f t="shared" si="64"/>
        <v>0</v>
      </c>
      <c r="GD63" s="46">
        <f t="shared" si="65"/>
        <v>0</v>
      </c>
      <c r="GE63" s="46">
        <f t="shared" si="66"/>
        <v>0</v>
      </c>
      <c r="GF63" s="46">
        <f t="shared" si="67"/>
        <v>0</v>
      </c>
      <c r="GG63" s="46">
        <f t="shared" si="68"/>
        <v>0</v>
      </c>
      <c r="GH63" s="46">
        <f t="shared" si="69"/>
        <v>0</v>
      </c>
      <c r="GI63" s="46">
        <f t="shared" si="70"/>
        <v>0</v>
      </c>
      <c r="GJ63" s="46">
        <f t="shared" si="71"/>
        <v>0</v>
      </c>
      <c r="GK63" s="46">
        <f t="shared" si="72"/>
        <v>0</v>
      </c>
      <c r="GL63" s="46">
        <f t="shared" si="73"/>
        <v>0</v>
      </c>
      <c r="GM63" s="46">
        <f t="shared" si="74"/>
        <v>0</v>
      </c>
      <c r="GN63" s="46">
        <f t="shared" si="75"/>
        <v>0</v>
      </c>
      <c r="GO63" s="46">
        <f t="shared" si="76"/>
        <v>0</v>
      </c>
      <c r="GP63" s="46">
        <f t="shared" si="77"/>
        <v>0</v>
      </c>
      <c r="GQ63" s="129">
        <f t="array" ref="GQ63">+MIN(IF(FW63:GP63&lt;&gt;0,FW63:GP63))</f>
        <v>0</v>
      </c>
      <c r="GR63" s="121">
        <v>163529502.5</v>
      </c>
      <c r="GS63" s="132" t="str">
        <f t="shared" si="78"/>
        <v>Cumple</v>
      </c>
      <c r="GT63" s="117"/>
      <c r="GU63" s="45">
        <v>59</v>
      </c>
      <c r="GV63" s="53">
        <f t="shared" si="79"/>
        <v>0</v>
      </c>
      <c r="GW63" s="53">
        <f t="shared" si="80"/>
        <v>0</v>
      </c>
      <c r="GX63" s="53">
        <f t="shared" si="81"/>
        <v>0</v>
      </c>
      <c r="GY63" s="53">
        <f t="shared" si="82"/>
        <v>0</v>
      </c>
      <c r="GZ63" s="53">
        <f t="shared" si="83"/>
        <v>0</v>
      </c>
      <c r="HA63" s="53">
        <f t="shared" si="84"/>
        <v>0</v>
      </c>
      <c r="HB63" s="53">
        <f t="shared" si="85"/>
        <v>0</v>
      </c>
      <c r="HC63" s="53">
        <f t="shared" si="86"/>
        <v>0</v>
      </c>
      <c r="HD63" s="53">
        <f t="shared" si="87"/>
        <v>0</v>
      </c>
      <c r="HE63" s="53">
        <f t="shared" si="88"/>
        <v>0</v>
      </c>
      <c r="HF63" s="53">
        <f t="shared" si="89"/>
        <v>0</v>
      </c>
      <c r="HG63" s="53">
        <f t="shared" si="90"/>
        <v>0</v>
      </c>
      <c r="HH63" s="53">
        <f t="shared" si="91"/>
        <v>0</v>
      </c>
      <c r="HI63" s="53">
        <f t="shared" si="92"/>
        <v>0</v>
      </c>
      <c r="HJ63" s="53">
        <f t="shared" si="93"/>
        <v>0</v>
      </c>
      <c r="HK63" s="53">
        <f t="shared" si="94"/>
        <v>0</v>
      </c>
      <c r="HL63" s="53">
        <f t="shared" si="95"/>
        <v>0</v>
      </c>
      <c r="HM63" s="53">
        <f t="shared" si="96"/>
        <v>0</v>
      </c>
      <c r="HN63" s="53">
        <f t="shared" si="97"/>
        <v>0</v>
      </c>
      <c r="HO63" s="54">
        <f t="shared" si="98"/>
        <v>0</v>
      </c>
      <c r="HQ63" s="45">
        <v>59</v>
      </c>
      <c r="HR63" s="56">
        <f t="shared" si="120"/>
        <v>0</v>
      </c>
      <c r="HS63" s="61" t="str">
        <f>+IF(MAXA(HU63:IN63)=0,"NO ADJUDICADO",HLOOKUP(MAXA(HU63:IN63),HU63:$IN$93,(90-HQ63),FALSE))</f>
        <v>NO ADJUDICADO</v>
      </c>
      <c r="HT63" s="119">
        <f t="shared" si="99"/>
        <v>0</v>
      </c>
      <c r="HU63" s="54">
        <f t="shared" si="100"/>
        <v>0</v>
      </c>
      <c r="HV63" s="54">
        <f t="shared" si="101"/>
        <v>0</v>
      </c>
      <c r="HW63" s="54">
        <f t="shared" si="102"/>
        <v>0</v>
      </c>
      <c r="HX63" s="54">
        <f t="shared" si="103"/>
        <v>0</v>
      </c>
      <c r="HY63" s="54">
        <f t="shared" si="104"/>
        <v>0</v>
      </c>
      <c r="HZ63" s="54">
        <f t="shared" si="105"/>
        <v>0</v>
      </c>
      <c r="IA63" s="54">
        <f t="shared" si="106"/>
        <v>0</v>
      </c>
      <c r="IB63" s="54">
        <f t="shared" si="107"/>
        <v>0</v>
      </c>
      <c r="IC63" s="54">
        <f t="shared" si="108"/>
        <v>0</v>
      </c>
      <c r="ID63" s="54">
        <f t="shared" si="109"/>
        <v>0</v>
      </c>
      <c r="IE63" s="54">
        <f t="shared" si="110"/>
        <v>0</v>
      </c>
      <c r="IF63" s="54">
        <f t="shared" si="111"/>
        <v>0</v>
      </c>
      <c r="IG63" s="54">
        <f t="shared" si="112"/>
        <v>0</v>
      </c>
      <c r="IH63" s="54">
        <f t="shared" si="113"/>
        <v>0</v>
      </c>
      <c r="II63" s="54">
        <f t="shared" si="114"/>
        <v>0</v>
      </c>
      <c r="IJ63" s="54">
        <f t="shared" si="115"/>
        <v>0</v>
      </c>
      <c r="IK63" s="54">
        <f t="shared" si="116"/>
        <v>0</v>
      </c>
      <c r="IL63" s="54">
        <f t="shared" si="117"/>
        <v>0</v>
      </c>
      <c r="IM63" s="54">
        <f t="shared" si="118"/>
        <v>0</v>
      </c>
      <c r="IN63" s="54">
        <f t="shared" si="119"/>
        <v>0</v>
      </c>
    </row>
    <row r="64" spans="2:248" x14ac:dyDescent="0.35">
      <c r="B64" s="45">
        <v>60</v>
      </c>
      <c r="C64" s="33"/>
      <c r="D64" s="33"/>
      <c r="E64" s="33"/>
      <c r="F64" s="33"/>
      <c r="G64" s="33" t="s">
        <v>79</v>
      </c>
      <c r="H64" s="33"/>
      <c r="I64" s="33"/>
      <c r="J64" s="33"/>
      <c r="K64" s="33"/>
      <c r="L64" s="33"/>
      <c r="M64" s="33"/>
      <c r="N64" s="33"/>
      <c r="O64" s="33"/>
      <c r="P64" s="33"/>
      <c r="Q64" s="33" t="s">
        <v>80</v>
      </c>
      <c r="R64" s="33"/>
      <c r="S64" s="33"/>
      <c r="T64" s="33"/>
      <c r="U64" s="33"/>
      <c r="V64" s="33"/>
      <c r="X64" s="45">
        <v>60</v>
      </c>
      <c r="Y64" s="33"/>
      <c r="Z64" s="33"/>
      <c r="AA64" s="33"/>
      <c r="AB64" s="33"/>
      <c r="AC64" s="33" t="s">
        <v>80</v>
      </c>
      <c r="AD64" s="33"/>
      <c r="AE64" s="33"/>
      <c r="AF64" s="33"/>
      <c r="AG64" s="33"/>
      <c r="AH64" s="33"/>
      <c r="AI64" s="33"/>
      <c r="AJ64" s="33"/>
      <c r="AK64" s="33"/>
      <c r="AL64" s="33"/>
      <c r="AM64" s="33" t="s">
        <v>79</v>
      </c>
      <c r="AN64" s="33"/>
      <c r="AO64" s="33"/>
      <c r="AP64" s="33"/>
      <c r="AQ64" s="33"/>
      <c r="AR64" s="33"/>
      <c r="AS64" s="60"/>
      <c r="AT64" s="45">
        <v>60</v>
      </c>
      <c r="AU64" s="33"/>
      <c r="AV64" s="33"/>
      <c r="AW64" s="33"/>
      <c r="AX64" s="33"/>
      <c r="AY64" s="33" t="s">
        <v>79</v>
      </c>
      <c r="AZ64" s="33"/>
      <c r="BA64" s="33"/>
      <c r="BB64" s="33"/>
      <c r="BC64" s="33"/>
      <c r="BD64" s="33"/>
      <c r="BE64" s="33"/>
      <c r="BF64" s="33"/>
      <c r="BG64" s="33"/>
      <c r="BH64" s="33"/>
      <c r="BI64" s="33" t="s">
        <v>79</v>
      </c>
      <c r="BJ64" s="33"/>
      <c r="BK64" s="33"/>
      <c r="BL64" s="33"/>
      <c r="BM64" s="33"/>
      <c r="BN64" s="33"/>
      <c r="BP64" s="45">
        <v>60</v>
      </c>
      <c r="BQ64" s="33"/>
      <c r="BR64" s="33"/>
      <c r="BS64" s="33"/>
      <c r="BT64" s="33"/>
      <c r="BU64" s="33" t="s">
        <v>507</v>
      </c>
      <c r="BV64" s="33"/>
      <c r="BW64" s="33"/>
      <c r="BX64" s="33"/>
      <c r="BY64" s="33"/>
      <c r="BZ64" s="33"/>
      <c r="CA64" s="33"/>
      <c r="CB64" s="33"/>
      <c r="CC64" s="33"/>
      <c r="CD64" s="33"/>
      <c r="CE64" s="33" t="s">
        <v>507</v>
      </c>
      <c r="CF64" s="33"/>
      <c r="CG64" s="33"/>
      <c r="CH64" s="33"/>
      <c r="CI64" s="33"/>
      <c r="CJ64" s="33"/>
      <c r="CL64" s="45">
        <v>60</v>
      </c>
      <c r="CM64" s="33" t="str">
        <f t="shared" si="18"/>
        <v/>
      </c>
      <c r="CN64" s="33" t="str">
        <f t="shared" si="19"/>
        <v/>
      </c>
      <c r="CO64" s="33" t="str">
        <f t="shared" si="20"/>
        <v/>
      </c>
      <c r="CP64" s="33" t="str">
        <f t="shared" si="21"/>
        <v/>
      </c>
      <c r="CQ64" s="33" t="str">
        <f t="shared" si="22"/>
        <v>NO CUMPLE</v>
      </c>
      <c r="CR64" s="33" t="str">
        <f t="shared" si="23"/>
        <v/>
      </c>
      <c r="CS64" s="33" t="str">
        <f t="shared" si="24"/>
        <v/>
      </c>
      <c r="CT64" s="33" t="str">
        <f t="shared" si="25"/>
        <v/>
      </c>
      <c r="CU64" s="33" t="str">
        <f t="shared" si="26"/>
        <v/>
      </c>
      <c r="CV64" s="33" t="str">
        <f t="shared" si="27"/>
        <v/>
      </c>
      <c r="CW64" s="33" t="str">
        <f t="shared" si="28"/>
        <v/>
      </c>
      <c r="CX64" s="33" t="str">
        <f t="shared" si="29"/>
        <v/>
      </c>
      <c r="CY64" s="33" t="str">
        <f t="shared" si="30"/>
        <v/>
      </c>
      <c r="CZ64" s="33" t="str">
        <f t="shared" si="31"/>
        <v/>
      </c>
      <c r="DA64" s="33" t="str">
        <f t="shared" si="32"/>
        <v>NO CUMPLE</v>
      </c>
      <c r="DB64" s="33" t="str">
        <f t="shared" si="33"/>
        <v/>
      </c>
      <c r="DC64" s="33" t="str">
        <f t="shared" si="34"/>
        <v/>
      </c>
      <c r="DD64" s="33" t="str">
        <f t="shared" si="35"/>
        <v/>
      </c>
      <c r="DE64" s="33" t="str">
        <f t="shared" si="36"/>
        <v/>
      </c>
      <c r="DF64" s="33" t="str">
        <f t="shared" si="37"/>
        <v/>
      </c>
      <c r="DH64" s="45">
        <v>60</v>
      </c>
      <c r="DI64" s="33"/>
      <c r="DJ64" s="33"/>
      <c r="DK64" s="33"/>
      <c r="DL64" s="33"/>
      <c r="DM64" s="33" t="s">
        <v>99</v>
      </c>
      <c r="DN64" s="33"/>
      <c r="DO64" s="33"/>
      <c r="DP64" s="33"/>
      <c r="DQ64" s="33"/>
      <c r="DR64" s="33"/>
      <c r="DS64" s="33"/>
      <c r="DT64" s="33"/>
      <c r="DU64" s="33"/>
      <c r="DV64" s="33"/>
      <c r="DW64" s="33" t="s">
        <v>98</v>
      </c>
      <c r="DX64" s="33"/>
      <c r="DY64" s="33"/>
      <c r="DZ64" s="33"/>
      <c r="EA64" s="33"/>
      <c r="EB64" s="33"/>
      <c r="ED64" s="45">
        <v>60</v>
      </c>
      <c r="EE64" s="33">
        <f t="shared" si="38"/>
        <v>0</v>
      </c>
      <c r="EF64" s="33">
        <f t="shared" si="39"/>
        <v>0</v>
      </c>
      <c r="EG64" s="33">
        <f t="shared" si="40"/>
        <v>0</v>
      </c>
      <c r="EH64" s="33">
        <f t="shared" si="41"/>
        <v>0</v>
      </c>
      <c r="EI64" s="33">
        <f t="shared" si="42"/>
        <v>30</v>
      </c>
      <c r="EJ64" s="33">
        <f t="shared" si="43"/>
        <v>0</v>
      </c>
      <c r="EK64" s="33">
        <f t="shared" si="44"/>
        <v>0</v>
      </c>
      <c r="EL64" s="33">
        <f t="shared" si="45"/>
        <v>0</v>
      </c>
      <c r="EM64" s="33">
        <f t="shared" si="46"/>
        <v>0</v>
      </c>
      <c r="EN64" s="33">
        <f t="shared" si="47"/>
        <v>0</v>
      </c>
      <c r="EO64" s="33">
        <f t="shared" si="48"/>
        <v>0</v>
      </c>
      <c r="EP64" s="33">
        <f t="shared" si="49"/>
        <v>0</v>
      </c>
      <c r="EQ64" s="33">
        <f t="shared" si="50"/>
        <v>0</v>
      </c>
      <c r="ER64" s="33">
        <f t="shared" si="51"/>
        <v>0</v>
      </c>
      <c r="ES64" s="33">
        <f t="shared" si="52"/>
        <v>60</v>
      </c>
      <c r="ET64" s="33">
        <f t="shared" si="53"/>
        <v>0</v>
      </c>
      <c r="EU64" s="33">
        <f t="shared" si="54"/>
        <v>0</v>
      </c>
      <c r="EV64" s="33">
        <f t="shared" si="55"/>
        <v>0</v>
      </c>
      <c r="EW64" s="33">
        <f t="shared" si="56"/>
        <v>0</v>
      </c>
      <c r="EX64" s="33">
        <f t="shared" si="57"/>
        <v>0</v>
      </c>
      <c r="EZ64" s="45">
        <v>60</v>
      </c>
      <c r="FA64" s="38"/>
      <c r="FB64" s="39"/>
      <c r="FC64" s="37"/>
      <c r="FD64" s="37"/>
      <c r="FE64" s="37">
        <v>18677050</v>
      </c>
      <c r="FF64" s="37"/>
      <c r="FG64" s="37"/>
      <c r="FH64" s="37"/>
      <c r="FI64" s="37"/>
      <c r="FJ64" s="37"/>
      <c r="FK64" s="43"/>
      <c r="FL64" s="37"/>
      <c r="FM64" s="37"/>
      <c r="FN64" s="37"/>
      <c r="FO64" s="37">
        <v>19428999.100000001</v>
      </c>
      <c r="FP64" s="41"/>
      <c r="FQ64" s="37"/>
      <c r="FR64" s="37"/>
      <c r="FS64" s="37"/>
      <c r="FT64" s="37"/>
      <c r="FV64" s="49">
        <v>60</v>
      </c>
      <c r="FW64" s="46">
        <f t="shared" si="58"/>
        <v>0</v>
      </c>
      <c r="FX64" s="46">
        <f t="shared" si="59"/>
        <v>0</v>
      </c>
      <c r="FY64" s="46">
        <f t="shared" si="60"/>
        <v>0</v>
      </c>
      <c r="FZ64" s="46">
        <f t="shared" si="61"/>
        <v>0</v>
      </c>
      <c r="GA64" s="46">
        <f t="shared" si="62"/>
        <v>0</v>
      </c>
      <c r="GB64" s="46">
        <f t="shared" si="63"/>
        <v>0</v>
      </c>
      <c r="GC64" s="46">
        <f t="shared" si="64"/>
        <v>0</v>
      </c>
      <c r="GD64" s="46">
        <f t="shared" si="65"/>
        <v>0</v>
      </c>
      <c r="GE64" s="46">
        <f t="shared" si="66"/>
        <v>0</v>
      </c>
      <c r="GF64" s="46">
        <f t="shared" si="67"/>
        <v>0</v>
      </c>
      <c r="GG64" s="46">
        <f t="shared" si="68"/>
        <v>0</v>
      </c>
      <c r="GH64" s="46">
        <f t="shared" si="69"/>
        <v>0</v>
      </c>
      <c r="GI64" s="46">
        <f t="shared" si="70"/>
        <v>0</v>
      </c>
      <c r="GJ64" s="46">
        <f t="shared" si="71"/>
        <v>0</v>
      </c>
      <c r="GK64" s="46">
        <f t="shared" si="72"/>
        <v>0</v>
      </c>
      <c r="GL64" s="46">
        <f t="shared" si="73"/>
        <v>0</v>
      </c>
      <c r="GM64" s="46">
        <f t="shared" si="74"/>
        <v>0</v>
      </c>
      <c r="GN64" s="46">
        <f t="shared" si="75"/>
        <v>0</v>
      </c>
      <c r="GO64" s="46">
        <f t="shared" si="76"/>
        <v>0</v>
      </c>
      <c r="GP64" s="46">
        <f t="shared" si="77"/>
        <v>0</v>
      </c>
      <c r="GQ64" s="129">
        <f t="array" ref="GQ64">+MIN(IF(FW64:GP64&lt;&gt;0,FW64:GP64))</f>
        <v>0</v>
      </c>
      <c r="GR64" s="121">
        <v>19431718.25</v>
      </c>
      <c r="GS64" s="132" t="str">
        <f t="shared" si="78"/>
        <v>Cumple</v>
      </c>
      <c r="GT64" s="117"/>
      <c r="GU64" s="45">
        <v>60</v>
      </c>
      <c r="GV64" s="53">
        <f t="shared" si="79"/>
        <v>0</v>
      </c>
      <c r="GW64" s="53">
        <f t="shared" si="80"/>
        <v>0</v>
      </c>
      <c r="GX64" s="53">
        <f t="shared" si="81"/>
        <v>0</v>
      </c>
      <c r="GY64" s="53">
        <f t="shared" si="82"/>
        <v>0</v>
      </c>
      <c r="GZ64" s="53">
        <f t="shared" si="83"/>
        <v>0</v>
      </c>
      <c r="HA64" s="53">
        <f t="shared" si="84"/>
        <v>0</v>
      </c>
      <c r="HB64" s="53">
        <f t="shared" si="85"/>
        <v>0</v>
      </c>
      <c r="HC64" s="53">
        <f t="shared" si="86"/>
        <v>0</v>
      </c>
      <c r="HD64" s="53">
        <f t="shared" si="87"/>
        <v>0</v>
      </c>
      <c r="HE64" s="53">
        <f t="shared" si="88"/>
        <v>0</v>
      </c>
      <c r="HF64" s="53">
        <f t="shared" si="89"/>
        <v>0</v>
      </c>
      <c r="HG64" s="53">
        <f t="shared" si="90"/>
        <v>0</v>
      </c>
      <c r="HH64" s="53">
        <f t="shared" si="91"/>
        <v>0</v>
      </c>
      <c r="HI64" s="53">
        <f t="shared" si="92"/>
        <v>0</v>
      </c>
      <c r="HJ64" s="53">
        <f t="shared" si="93"/>
        <v>0</v>
      </c>
      <c r="HK64" s="53">
        <f t="shared" si="94"/>
        <v>0</v>
      </c>
      <c r="HL64" s="53">
        <f t="shared" si="95"/>
        <v>0</v>
      </c>
      <c r="HM64" s="53">
        <f t="shared" si="96"/>
        <v>0</v>
      </c>
      <c r="HN64" s="53">
        <f t="shared" si="97"/>
        <v>0</v>
      </c>
      <c r="HO64" s="54">
        <f t="shared" si="98"/>
        <v>0</v>
      </c>
      <c r="HQ64" s="45">
        <v>60</v>
      </c>
      <c r="HR64" s="56">
        <f t="shared" si="120"/>
        <v>0</v>
      </c>
      <c r="HS64" s="61" t="str">
        <f>+IF(MAXA(HU64:IN64)=0,"NO ADJUDICADO",HLOOKUP(MAXA(HU64:IN64),HU64:$IN$93,(90-HQ64),FALSE))</f>
        <v>NO ADJUDICADO</v>
      </c>
      <c r="HT64" s="119">
        <f t="shared" si="99"/>
        <v>0</v>
      </c>
      <c r="HU64" s="54">
        <f t="shared" si="100"/>
        <v>0</v>
      </c>
      <c r="HV64" s="54">
        <f t="shared" si="101"/>
        <v>0</v>
      </c>
      <c r="HW64" s="54">
        <f t="shared" si="102"/>
        <v>0</v>
      </c>
      <c r="HX64" s="54">
        <f t="shared" si="103"/>
        <v>0</v>
      </c>
      <c r="HY64" s="54">
        <f t="shared" si="104"/>
        <v>0</v>
      </c>
      <c r="HZ64" s="54">
        <f t="shared" si="105"/>
        <v>0</v>
      </c>
      <c r="IA64" s="54">
        <f t="shared" si="106"/>
        <v>0</v>
      </c>
      <c r="IB64" s="54">
        <f t="shared" si="107"/>
        <v>0</v>
      </c>
      <c r="IC64" s="54">
        <f t="shared" si="108"/>
        <v>0</v>
      </c>
      <c r="ID64" s="54">
        <f t="shared" si="109"/>
        <v>0</v>
      </c>
      <c r="IE64" s="54">
        <f t="shared" si="110"/>
        <v>0</v>
      </c>
      <c r="IF64" s="54">
        <f t="shared" si="111"/>
        <v>0</v>
      </c>
      <c r="IG64" s="54">
        <f t="shared" si="112"/>
        <v>0</v>
      </c>
      <c r="IH64" s="54">
        <f t="shared" si="113"/>
        <v>0</v>
      </c>
      <c r="II64" s="54">
        <f t="shared" si="114"/>
        <v>0</v>
      </c>
      <c r="IJ64" s="54">
        <f t="shared" si="115"/>
        <v>0</v>
      </c>
      <c r="IK64" s="54">
        <f t="shared" si="116"/>
        <v>0</v>
      </c>
      <c r="IL64" s="54">
        <f t="shared" si="117"/>
        <v>0</v>
      </c>
      <c r="IM64" s="54">
        <f t="shared" si="118"/>
        <v>0</v>
      </c>
      <c r="IN64" s="54">
        <f t="shared" si="119"/>
        <v>0</v>
      </c>
    </row>
    <row r="65" spans="2:248" x14ac:dyDescent="0.35">
      <c r="B65" s="45">
        <v>61</v>
      </c>
      <c r="C65" s="33"/>
      <c r="D65" s="33"/>
      <c r="E65" s="33" t="s">
        <v>79</v>
      </c>
      <c r="F65" s="33"/>
      <c r="G65" s="33" t="s">
        <v>79</v>
      </c>
      <c r="H65" s="33"/>
      <c r="I65" s="33"/>
      <c r="J65" s="33"/>
      <c r="K65" s="33"/>
      <c r="L65" s="33"/>
      <c r="M65" s="33"/>
      <c r="N65" s="33"/>
      <c r="O65" s="33"/>
      <c r="P65" s="33"/>
      <c r="Q65" s="33" t="s">
        <v>80</v>
      </c>
      <c r="R65" s="33"/>
      <c r="S65" s="33"/>
      <c r="T65" s="33"/>
      <c r="U65" s="33"/>
      <c r="V65" s="33"/>
      <c r="X65" s="45">
        <v>61</v>
      </c>
      <c r="Y65" s="33"/>
      <c r="Z65" s="33"/>
      <c r="AA65" s="33" t="s">
        <v>79</v>
      </c>
      <c r="AB65" s="33"/>
      <c r="AC65" s="33" t="s">
        <v>80</v>
      </c>
      <c r="AD65" s="33"/>
      <c r="AE65" s="33"/>
      <c r="AF65" s="33"/>
      <c r="AG65" s="33"/>
      <c r="AH65" s="33"/>
      <c r="AI65" s="33"/>
      <c r="AJ65" s="33"/>
      <c r="AK65" s="33"/>
      <c r="AL65" s="33"/>
      <c r="AM65" s="33" t="s">
        <v>80</v>
      </c>
      <c r="AN65" s="33"/>
      <c r="AO65" s="33"/>
      <c r="AP65" s="33"/>
      <c r="AQ65" s="33"/>
      <c r="AR65" s="33"/>
      <c r="AS65" s="60"/>
      <c r="AT65" s="45">
        <v>61</v>
      </c>
      <c r="AU65" s="33"/>
      <c r="AV65" s="33"/>
      <c r="AW65" s="33" t="s">
        <v>79</v>
      </c>
      <c r="AX65" s="33"/>
      <c r="AY65" s="33" t="s">
        <v>79</v>
      </c>
      <c r="AZ65" s="33"/>
      <c r="BA65" s="33"/>
      <c r="BB65" s="33"/>
      <c r="BC65" s="33"/>
      <c r="BD65" s="33"/>
      <c r="BE65" s="33"/>
      <c r="BF65" s="33"/>
      <c r="BG65" s="33"/>
      <c r="BH65" s="33"/>
      <c r="BI65" s="33" t="s">
        <v>79</v>
      </c>
      <c r="BJ65" s="33"/>
      <c r="BK65" s="33"/>
      <c r="BL65" s="33"/>
      <c r="BM65" s="33"/>
      <c r="BN65" s="33"/>
      <c r="BP65" s="45">
        <v>61</v>
      </c>
      <c r="BQ65" s="33"/>
      <c r="BR65" s="33"/>
      <c r="BS65" s="33" t="s">
        <v>507</v>
      </c>
      <c r="BT65" s="33"/>
      <c r="BU65" s="33" t="s">
        <v>507</v>
      </c>
      <c r="BV65" s="33"/>
      <c r="BW65" s="33"/>
      <c r="BX65" s="33"/>
      <c r="BY65" s="33"/>
      <c r="BZ65" s="33"/>
      <c r="CA65" s="33"/>
      <c r="CB65" s="33"/>
      <c r="CC65" s="33"/>
      <c r="CD65" s="33"/>
      <c r="CE65" s="33" t="s">
        <v>507</v>
      </c>
      <c r="CF65" s="33"/>
      <c r="CG65" s="33"/>
      <c r="CH65" s="33"/>
      <c r="CI65" s="33"/>
      <c r="CJ65" s="33"/>
      <c r="CL65" s="45">
        <v>61</v>
      </c>
      <c r="CM65" s="33" t="str">
        <f t="shared" si="18"/>
        <v/>
      </c>
      <c r="CN65" s="33" t="str">
        <f t="shared" si="19"/>
        <v/>
      </c>
      <c r="CO65" s="33" t="str">
        <f t="shared" si="20"/>
        <v>CUMPLE</v>
      </c>
      <c r="CP65" s="33" t="str">
        <f t="shared" si="21"/>
        <v/>
      </c>
      <c r="CQ65" s="33" t="str">
        <f t="shared" si="22"/>
        <v>NO CUMPLE</v>
      </c>
      <c r="CR65" s="33" t="str">
        <f t="shared" si="23"/>
        <v/>
      </c>
      <c r="CS65" s="33" t="str">
        <f t="shared" si="24"/>
        <v/>
      </c>
      <c r="CT65" s="33" t="str">
        <f t="shared" si="25"/>
        <v/>
      </c>
      <c r="CU65" s="33" t="str">
        <f t="shared" si="26"/>
        <v/>
      </c>
      <c r="CV65" s="33" t="str">
        <f t="shared" si="27"/>
        <v/>
      </c>
      <c r="CW65" s="33" t="str">
        <f t="shared" si="28"/>
        <v/>
      </c>
      <c r="CX65" s="33" t="str">
        <f t="shared" si="29"/>
        <v/>
      </c>
      <c r="CY65" s="33" t="str">
        <f t="shared" si="30"/>
        <v/>
      </c>
      <c r="CZ65" s="33" t="str">
        <f t="shared" si="31"/>
        <v/>
      </c>
      <c r="DA65" s="33" t="str">
        <f t="shared" si="32"/>
        <v>NO CUMPLE</v>
      </c>
      <c r="DB65" s="33" t="str">
        <f t="shared" si="33"/>
        <v/>
      </c>
      <c r="DC65" s="33" t="str">
        <f t="shared" si="34"/>
        <v/>
      </c>
      <c r="DD65" s="33" t="str">
        <f t="shared" si="35"/>
        <v/>
      </c>
      <c r="DE65" s="33" t="str">
        <f t="shared" si="36"/>
        <v/>
      </c>
      <c r="DF65" s="33" t="str">
        <f t="shared" si="37"/>
        <v/>
      </c>
      <c r="DH65" s="45">
        <v>61</v>
      </c>
      <c r="DI65" s="33"/>
      <c r="DJ65" s="33"/>
      <c r="DK65" s="33" t="s">
        <v>98</v>
      </c>
      <c r="DL65" s="33"/>
      <c r="DM65" s="33" t="s">
        <v>513</v>
      </c>
      <c r="DN65" s="33"/>
      <c r="DO65" s="33"/>
      <c r="DP65" s="33"/>
      <c r="DQ65" s="33"/>
      <c r="DR65" s="33"/>
      <c r="DS65" s="33"/>
      <c r="DT65" s="33"/>
      <c r="DU65" s="33"/>
      <c r="DV65" s="33"/>
      <c r="DW65" s="33" t="s">
        <v>98</v>
      </c>
      <c r="DX65" s="33"/>
      <c r="DY65" s="33"/>
      <c r="DZ65" s="33"/>
      <c r="EA65" s="33"/>
      <c r="EB65" s="33"/>
      <c r="ED65" s="45">
        <v>61</v>
      </c>
      <c r="EE65" s="33">
        <f t="shared" si="38"/>
        <v>0</v>
      </c>
      <c r="EF65" s="33">
        <f t="shared" si="39"/>
        <v>0</v>
      </c>
      <c r="EG65" s="33">
        <f t="shared" si="40"/>
        <v>60</v>
      </c>
      <c r="EH65" s="33">
        <f t="shared" si="41"/>
        <v>0</v>
      </c>
      <c r="EI65" s="33">
        <f t="shared" si="42"/>
        <v>30</v>
      </c>
      <c r="EJ65" s="33">
        <f t="shared" si="43"/>
        <v>0</v>
      </c>
      <c r="EK65" s="33">
        <f t="shared" si="44"/>
        <v>0</v>
      </c>
      <c r="EL65" s="33">
        <f t="shared" si="45"/>
        <v>0</v>
      </c>
      <c r="EM65" s="33">
        <f t="shared" si="46"/>
        <v>0</v>
      </c>
      <c r="EN65" s="33">
        <f t="shared" si="47"/>
        <v>0</v>
      </c>
      <c r="EO65" s="33">
        <f t="shared" si="48"/>
        <v>0</v>
      </c>
      <c r="EP65" s="33">
        <f t="shared" si="49"/>
        <v>0</v>
      </c>
      <c r="EQ65" s="33">
        <f t="shared" si="50"/>
        <v>0</v>
      </c>
      <c r="ER65" s="33">
        <f t="shared" si="51"/>
        <v>0</v>
      </c>
      <c r="ES65" s="33">
        <f t="shared" si="52"/>
        <v>60</v>
      </c>
      <c r="ET65" s="33">
        <f t="shared" si="53"/>
        <v>0</v>
      </c>
      <c r="EU65" s="33">
        <f t="shared" si="54"/>
        <v>0</v>
      </c>
      <c r="EV65" s="33">
        <f t="shared" si="55"/>
        <v>0</v>
      </c>
      <c r="EW65" s="33">
        <f t="shared" si="56"/>
        <v>0</v>
      </c>
      <c r="EX65" s="33">
        <f t="shared" si="57"/>
        <v>0</v>
      </c>
      <c r="EZ65" s="45">
        <v>61</v>
      </c>
      <c r="FA65" s="38"/>
      <c r="FB65" s="39"/>
      <c r="FC65" s="37">
        <v>2908720</v>
      </c>
      <c r="FD65" s="37"/>
      <c r="FE65" s="37">
        <v>3058300</v>
      </c>
      <c r="FF65" s="37"/>
      <c r="FG65" s="37"/>
      <c r="FH65" s="37"/>
      <c r="FI65" s="37"/>
      <c r="FJ65" s="37"/>
      <c r="FK65" s="43"/>
      <c r="FL65" s="37"/>
      <c r="FM65" s="37"/>
      <c r="FN65" s="37"/>
      <c r="FO65" s="37">
        <v>3046400</v>
      </c>
      <c r="FP65" s="41"/>
      <c r="FQ65" s="37"/>
      <c r="FR65" s="37"/>
      <c r="FS65" s="37"/>
      <c r="FT65" s="37"/>
      <c r="FV65" s="49">
        <v>61</v>
      </c>
      <c r="FW65" s="46">
        <f t="shared" si="58"/>
        <v>0</v>
      </c>
      <c r="FX65" s="46">
        <f t="shared" si="59"/>
        <v>0</v>
      </c>
      <c r="FY65" s="46">
        <f t="shared" si="60"/>
        <v>2908720</v>
      </c>
      <c r="FZ65" s="46">
        <f t="shared" si="61"/>
        <v>0</v>
      </c>
      <c r="GA65" s="46">
        <f t="shared" si="62"/>
        <v>0</v>
      </c>
      <c r="GB65" s="46">
        <f t="shared" si="63"/>
        <v>0</v>
      </c>
      <c r="GC65" s="46">
        <f t="shared" si="64"/>
        <v>0</v>
      </c>
      <c r="GD65" s="46">
        <f t="shared" si="65"/>
        <v>0</v>
      </c>
      <c r="GE65" s="46">
        <f t="shared" si="66"/>
        <v>0</v>
      </c>
      <c r="GF65" s="46">
        <f t="shared" si="67"/>
        <v>0</v>
      </c>
      <c r="GG65" s="46">
        <f t="shared" si="68"/>
        <v>0</v>
      </c>
      <c r="GH65" s="46">
        <f t="shared" si="69"/>
        <v>0</v>
      </c>
      <c r="GI65" s="46">
        <f t="shared" si="70"/>
        <v>0</v>
      </c>
      <c r="GJ65" s="46">
        <f t="shared" si="71"/>
        <v>0</v>
      </c>
      <c r="GK65" s="46">
        <f t="shared" si="72"/>
        <v>0</v>
      </c>
      <c r="GL65" s="46">
        <f t="shared" si="73"/>
        <v>0</v>
      </c>
      <c r="GM65" s="46">
        <f t="shared" si="74"/>
        <v>0</v>
      </c>
      <c r="GN65" s="46">
        <f t="shared" si="75"/>
        <v>0</v>
      </c>
      <c r="GO65" s="46">
        <f t="shared" si="76"/>
        <v>0</v>
      </c>
      <c r="GP65" s="46">
        <f t="shared" si="77"/>
        <v>0</v>
      </c>
      <c r="GQ65" s="129">
        <f t="array" ref="GQ65">+MIN(IF(FW65:GP65&lt;&gt;0,FW65:GP65))</f>
        <v>2908720</v>
      </c>
      <c r="GR65" s="121">
        <v>3064250</v>
      </c>
      <c r="GS65" s="132" t="str">
        <f t="shared" si="78"/>
        <v>Cumple</v>
      </c>
      <c r="GT65" s="117"/>
      <c r="GU65" s="45">
        <v>61</v>
      </c>
      <c r="GV65" s="53">
        <f t="shared" si="79"/>
        <v>0</v>
      </c>
      <c r="GW65" s="53">
        <f t="shared" si="80"/>
        <v>0</v>
      </c>
      <c r="GX65" s="53">
        <f t="shared" si="81"/>
        <v>40</v>
      </c>
      <c r="GY65" s="53">
        <f t="shared" si="82"/>
        <v>0</v>
      </c>
      <c r="GZ65" s="53">
        <f t="shared" si="83"/>
        <v>0</v>
      </c>
      <c r="HA65" s="53">
        <f t="shared" si="84"/>
        <v>0</v>
      </c>
      <c r="HB65" s="53">
        <f t="shared" si="85"/>
        <v>0</v>
      </c>
      <c r="HC65" s="53">
        <f t="shared" si="86"/>
        <v>0</v>
      </c>
      <c r="HD65" s="53">
        <f t="shared" si="87"/>
        <v>0</v>
      </c>
      <c r="HE65" s="53">
        <f t="shared" si="88"/>
        <v>0</v>
      </c>
      <c r="HF65" s="53">
        <f t="shared" si="89"/>
        <v>0</v>
      </c>
      <c r="HG65" s="53">
        <f t="shared" si="90"/>
        <v>0</v>
      </c>
      <c r="HH65" s="53">
        <f t="shared" si="91"/>
        <v>0</v>
      </c>
      <c r="HI65" s="53">
        <f t="shared" si="92"/>
        <v>0</v>
      </c>
      <c r="HJ65" s="53">
        <f t="shared" si="93"/>
        <v>0</v>
      </c>
      <c r="HK65" s="53">
        <f t="shared" si="94"/>
        <v>0</v>
      </c>
      <c r="HL65" s="53">
        <f t="shared" si="95"/>
        <v>0</v>
      </c>
      <c r="HM65" s="53">
        <f t="shared" si="96"/>
        <v>0</v>
      </c>
      <c r="HN65" s="53">
        <f t="shared" si="97"/>
        <v>0</v>
      </c>
      <c r="HO65" s="54">
        <f t="shared" si="98"/>
        <v>0</v>
      </c>
      <c r="HQ65" s="45">
        <v>61</v>
      </c>
      <c r="HR65" s="56">
        <f t="shared" si="120"/>
        <v>100</v>
      </c>
      <c r="HS65" s="61" t="str">
        <f>+IF(MAXA(HU65:IN65)=0,"NO ADJUDICADO",HLOOKUP(MAXA(HU65:IN65),HU65:$IN$93,(90-HQ65),FALSE))</f>
        <v>ICL DIDACTICA LTDA</v>
      </c>
      <c r="HT65" s="119">
        <f t="shared" si="99"/>
        <v>2908720</v>
      </c>
      <c r="HU65" s="54">
        <f t="shared" si="100"/>
        <v>0</v>
      </c>
      <c r="HV65" s="54">
        <f t="shared" si="101"/>
        <v>0</v>
      </c>
      <c r="HW65" s="54">
        <f t="shared" si="102"/>
        <v>100</v>
      </c>
      <c r="HX65" s="54">
        <f t="shared" si="103"/>
        <v>0</v>
      </c>
      <c r="HY65" s="54">
        <f t="shared" si="104"/>
        <v>0</v>
      </c>
      <c r="HZ65" s="54">
        <f t="shared" si="105"/>
        <v>0</v>
      </c>
      <c r="IA65" s="54">
        <f t="shared" si="106"/>
        <v>0</v>
      </c>
      <c r="IB65" s="54">
        <f t="shared" si="107"/>
        <v>0</v>
      </c>
      <c r="IC65" s="54">
        <f t="shared" si="108"/>
        <v>0</v>
      </c>
      <c r="ID65" s="54">
        <f t="shared" si="109"/>
        <v>0</v>
      </c>
      <c r="IE65" s="54">
        <f t="shared" si="110"/>
        <v>0</v>
      </c>
      <c r="IF65" s="54">
        <f t="shared" si="111"/>
        <v>0</v>
      </c>
      <c r="IG65" s="54">
        <f t="shared" si="112"/>
        <v>0</v>
      </c>
      <c r="IH65" s="54">
        <f t="shared" si="113"/>
        <v>0</v>
      </c>
      <c r="II65" s="54">
        <f t="shared" si="114"/>
        <v>0</v>
      </c>
      <c r="IJ65" s="54">
        <f t="shared" si="115"/>
        <v>0</v>
      </c>
      <c r="IK65" s="54">
        <f t="shared" si="116"/>
        <v>0</v>
      </c>
      <c r="IL65" s="54">
        <f t="shared" si="117"/>
        <v>0</v>
      </c>
      <c r="IM65" s="54">
        <f t="shared" si="118"/>
        <v>0</v>
      </c>
      <c r="IN65" s="54">
        <f t="shared" si="119"/>
        <v>0</v>
      </c>
    </row>
    <row r="66" spans="2:248" x14ac:dyDescent="0.35">
      <c r="B66" s="45">
        <v>62</v>
      </c>
      <c r="C66" s="33"/>
      <c r="D66" s="33"/>
      <c r="E66" s="33" t="s">
        <v>80</v>
      </c>
      <c r="F66" s="33"/>
      <c r="G66" s="33" t="s">
        <v>79</v>
      </c>
      <c r="H66" s="33"/>
      <c r="I66" s="33"/>
      <c r="J66" s="33"/>
      <c r="K66" s="33"/>
      <c r="L66" s="33"/>
      <c r="M66" s="33"/>
      <c r="N66" s="33"/>
      <c r="O66" s="33"/>
      <c r="P66" s="33"/>
      <c r="Q66" s="33" t="s">
        <v>80</v>
      </c>
      <c r="R66" s="33"/>
      <c r="S66" s="33"/>
      <c r="T66" s="33"/>
      <c r="U66" s="33"/>
      <c r="V66" s="33"/>
      <c r="X66" s="45">
        <v>62</v>
      </c>
      <c r="Y66" s="33"/>
      <c r="Z66" s="33"/>
      <c r="AA66" s="33" t="s">
        <v>79</v>
      </c>
      <c r="AB66" s="33"/>
      <c r="AC66" s="33" t="s">
        <v>79</v>
      </c>
      <c r="AD66" s="33"/>
      <c r="AE66" s="33"/>
      <c r="AF66" s="33"/>
      <c r="AG66" s="33"/>
      <c r="AH66" s="33"/>
      <c r="AI66" s="33"/>
      <c r="AJ66" s="33"/>
      <c r="AK66" s="33"/>
      <c r="AL66" s="33"/>
      <c r="AM66" s="33" t="s">
        <v>79</v>
      </c>
      <c r="AN66" s="33"/>
      <c r="AO66" s="33"/>
      <c r="AP66" s="33"/>
      <c r="AQ66" s="33"/>
      <c r="AR66" s="33"/>
      <c r="AS66" s="60"/>
      <c r="AT66" s="45">
        <v>62</v>
      </c>
      <c r="AU66" s="33"/>
      <c r="AV66" s="33"/>
      <c r="AW66" s="33" t="s">
        <v>79</v>
      </c>
      <c r="AX66" s="33"/>
      <c r="AY66" s="33" t="s">
        <v>79</v>
      </c>
      <c r="AZ66" s="33"/>
      <c r="BA66" s="33"/>
      <c r="BB66" s="33"/>
      <c r="BC66" s="33"/>
      <c r="BD66" s="33"/>
      <c r="BE66" s="33"/>
      <c r="BF66" s="33"/>
      <c r="BG66" s="33"/>
      <c r="BH66" s="33"/>
      <c r="BI66" s="33" t="s">
        <v>79</v>
      </c>
      <c r="BJ66" s="33"/>
      <c r="BK66" s="33"/>
      <c r="BL66" s="33"/>
      <c r="BM66" s="33"/>
      <c r="BN66" s="33"/>
      <c r="BP66" s="45">
        <v>62</v>
      </c>
      <c r="BQ66" s="33"/>
      <c r="BR66" s="33"/>
      <c r="BS66" s="33" t="s">
        <v>507</v>
      </c>
      <c r="BT66" s="33"/>
      <c r="BU66" s="33" t="s">
        <v>507</v>
      </c>
      <c r="BV66" s="33"/>
      <c r="BW66" s="33"/>
      <c r="BX66" s="33"/>
      <c r="BY66" s="33"/>
      <c r="BZ66" s="33"/>
      <c r="CA66" s="33"/>
      <c r="CB66" s="33"/>
      <c r="CC66" s="33"/>
      <c r="CD66" s="33"/>
      <c r="CE66" s="33" t="s">
        <v>507</v>
      </c>
      <c r="CF66" s="33"/>
      <c r="CG66" s="33"/>
      <c r="CH66" s="33"/>
      <c r="CI66" s="33"/>
      <c r="CJ66" s="33"/>
      <c r="CL66" s="45">
        <v>62</v>
      </c>
      <c r="CM66" s="33" t="str">
        <f t="shared" si="18"/>
        <v/>
      </c>
      <c r="CN66" s="33" t="str">
        <f t="shared" si="19"/>
        <v/>
      </c>
      <c r="CO66" s="33" t="str">
        <f t="shared" si="20"/>
        <v>NO CUMPLE</v>
      </c>
      <c r="CP66" s="33" t="str">
        <f t="shared" si="21"/>
        <v/>
      </c>
      <c r="CQ66" s="33" t="str">
        <f t="shared" si="22"/>
        <v>CUMPLE</v>
      </c>
      <c r="CR66" s="33" t="str">
        <f t="shared" si="23"/>
        <v/>
      </c>
      <c r="CS66" s="33" t="str">
        <f t="shared" si="24"/>
        <v/>
      </c>
      <c r="CT66" s="33" t="str">
        <f t="shared" si="25"/>
        <v/>
      </c>
      <c r="CU66" s="33" t="str">
        <f t="shared" si="26"/>
        <v/>
      </c>
      <c r="CV66" s="33" t="str">
        <f t="shared" si="27"/>
        <v/>
      </c>
      <c r="CW66" s="33" t="str">
        <f t="shared" si="28"/>
        <v/>
      </c>
      <c r="CX66" s="33" t="str">
        <f t="shared" si="29"/>
        <v/>
      </c>
      <c r="CY66" s="33" t="str">
        <f t="shared" si="30"/>
        <v/>
      </c>
      <c r="CZ66" s="33" t="str">
        <f t="shared" si="31"/>
        <v/>
      </c>
      <c r="DA66" s="33" t="str">
        <f t="shared" si="32"/>
        <v>NO CUMPLE</v>
      </c>
      <c r="DB66" s="33" t="str">
        <f t="shared" si="33"/>
        <v/>
      </c>
      <c r="DC66" s="33" t="str">
        <f t="shared" si="34"/>
        <v/>
      </c>
      <c r="DD66" s="33" t="str">
        <f t="shared" si="35"/>
        <v/>
      </c>
      <c r="DE66" s="33" t="str">
        <f t="shared" si="36"/>
        <v/>
      </c>
      <c r="DF66" s="33" t="str">
        <f t="shared" si="37"/>
        <v/>
      </c>
      <c r="DH66" s="45">
        <v>62</v>
      </c>
      <c r="DI66" s="33"/>
      <c r="DJ66" s="33"/>
      <c r="DK66" s="33" t="s">
        <v>98</v>
      </c>
      <c r="DL66" s="33"/>
      <c r="DM66" s="33" t="s">
        <v>514</v>
      </c>
      <c r="DN66" s="33"/>
      <c r="DO66" s="33"/>
      <c r="DP66" s="33"/>
      <c r="DQ66" s="33"/>
      <c r="DR66" s="33"/>
      <c r="DS66" s="33"/>
      <c r="DT66" s="33"/>
      <c r="DU66" s="33"/>
      <c r="DV66" s="33"/>
      <c r="DW66" s="33" t="s">
        <v>98</v>
      </c>
      <c r="DX66" s="33"/>
      <c r="DY66" s="33"/>
      <c r="DZ66" s="33"/>
      <c r="EA66" s="33"/>
      <c r="EB66" s="33"/>
      <c r="ED66" s="45">
        <v>62</v>
      </c>
      <c r="EE66" s="33">
        <f t="shared" si="38"/>
        <v>0</v>
      </c>
      <c r="EF66" s="33">
        <f t="shared" si="39"/>
        <v>0</v>
      </c>
      <c r="EG66" s="33">
        <f t="shared" si="40"/>
        <v>60</v>
      </c>
      <c r="EH66" s="33">
        <f t="shared" si="41"/>
        <v>0</v>
      </c>
      <c r="EI66" s="33">
        <f t="shared" si="42"/>
        <v>0</v>
      </c>
      <c r="EJ66" s="33">
        <f t="shared" si="43"/>
        <v>0</v>
      </c>
      <c r="EK66" s="33">
        <f t="shared" si="44"/>
        <v>0</v>
      </c>
      <c r="EL66" s="33">
        <f t="shared" si="45"/>
        <v>0</v>
      </c>
      <c r="EM66" s="33">
        <f t="shared" si="46"/>
        <v>0</v>
      </c>
      <c r="EN66" s="33">
        <f t="shared" si="47"/>
        <v>0</v>
      </c>
      <c r="EO66" s="33">
        <f t="shared" si="48"/>
        <v>0</v>
      </c>
      <c r="EP66" s="33">
        <f t="shared" si="49"/>
        <v>0</v>
      </c>
      <c r="EQ66" s="33">
        <f t="shared" si="50"/>
        <v>0</v>
      </c>
      <c r="ER66" s="33">
        <f t="shared" si="51"/>
        <v>0</v>
      </c>
      <c r="ES66" s="33">
        <f t="shared" si="52"/>
        <v>60</v>
      </c>
      <c r="ET66" s="33">
        <f t="shared" si="53"/>
        <v>0</v>
      </c>
      <c r="EU66" s="33">
        <f t="shared" si="54"/>
        <v>0</v>
      </c>
      <c r="EV66" s="33">
        <f t="shared" si="55"/>
        <v>0</v>
      </c>
      <c r="EW66" s="33">
        <f t="shared" si="56"/>
        <v>0</v>
      </c>
      <c r="EX66" s="33">
        <f t="shared" si="57"/>
        <v>0</v>
      </c>
      <c r="EZ66" s="45">
        <v>62</v>
      </c>
      <c r="FA66" s="38"/>
      <c r="FB66" s="39"/>
      <c r="FC66" s="37">
        <v>11410494</v>
      </c>
      <c r="FD66" s="37"/>
      <c r="FE66" s="37">
        <v>10075987.039999999</v>
      </c>
      <c r="FF66" s="37"/>
      <c r="FG66" s="37"/>
      <c r="FH66" s="37"/>
      <c r="FI66" s="37"/>
      <c r="FJ66" s="37"/>
      <c r="FK66" s="43"/>
      <c r="FL66" s="37"/>
      <c r="FM66" s="37"/>
      <c r="FN66" s="37"/>
      <c r="FO66" s="37">
        <v>12159001.120000001</v>
      </c>
      <c r="FP66" s="37"/>
      <c r="FQ66" s="37"/>
      <c r="FR66" s="37"/>
      <c r="FS66" s="37"/>
      <c r="FT66" s="37"/>
      <c r="FV66" s="49">
        <v>62</v>
      </c>
      <c r="FW66" s="46">
        <f t="shared" si="58"/>
        <v>0</v>
      </c>
      <c r="FX66" s="46">
        <f t="shared" si="59"/>
        <v>0</v>
      </c>
      <c r="FY66" s="46">
        <f t="shared" si="60"/>
        <v>0</v>
      </c>
      <c r="FZ66" s="46">
        <f t="shared" si="61"/>
        <v>0</v>
      </c>
      <c r="GA66" s="46">
        <f t="shared" si="62"/>
        <v>10075987.039999999</v>
      </c>
      <c r="GB66" s="46">
        <f t="shared" si="63"/>
        <v>0</v>
      </c>
      <c r="GC66" s="46">
        <f t="shared" si="64"/>
        <v>0</v>
      </c>
      <c r="GD66" s="46">
        <f t="shared" si="65"/>
        <v>0</v>
      </c>
      <c r="GE66" s="46">
        <f t="shared" si="66"/>
        <v>0</v>
      </c>
      <c r="GF66" s="46">
        <f t="shared" si="67"/>
        <v>0</v>
      </c>
      <c r="GG66" s="46">
        <f t="shared" si="68"/>
        <v>0</v>
      </c>
      <c r="GH66" s="46">
        <f t="shared" si="69"/>
        <v>0</v>
      </c>
      <c r="GI66" s="46">
        <f t="shared" si="70"/>
        <v>0</v>
      </c>
      <c r="GJ66" s="46">
        <f t="shared" si="71"/>
        <v>0</v>
      </c>
      <c r="GK66" s="46">
        <f t="shared" si="72"/>
        <v>0</v>
      </c>
      <c r="GL66" s="46">
        <f t="shared" si="73"/>
        <v>0</v>
      </c>
      <c r="GM66" s="46">
        <f t="shared" si="74"/>
        <v>0</v>
      </c>
      <c r="GN66" s="46">
        <f t="shared" si="75"/>
        <v>0</v>
      </c>
      <c r="GO66" s="46">
        <f t="shared" si="76"/>
        <v>0</v>
      </c>
      <c r="GP66" s="46">
        <f t="shared" si="77"/>
        <v>0</v>
      </c>
      <c r="GQ66" s="129">
        <f t="array" ref="GQ66">+MIN(IF(FW66:GP66&lt;&gt;0,FW66:GP66))</f>
        <v>10075987.039999999</v>
      </c>
      <c r="GR66" s="121">
        <v>12161068.15</v>
      </c>
      <c r="GS66" s="132" t="str">
        <f t="shared" si="78"/>
        <v>Cumple</v>
      </c>
      <c r="GT66" s="117"/>
      <c r="GU66" s="45">
        <v>62</v>
      </c>
      <c r="GV66" s="53">
        <f t="shared" si="79"/>
        <v>0</v>
      </c>
      <c r="GW66" s="53">
        <f t="shared" si="80"/>
        <v>0</v>
      </c>
      <c r="GX66" s="53">
        <f t="shared" si="81"/>
        <v>0</v>
      </c>
      <c r="GY66" s="53">
        <f t="shared" si="82"/>
        <v>0</v>
      </c>
      <c r="GZ66" s="53">
        <f t="shared" si="83"/>
        <v>40</v>
      </c>
      <c r="HA66" s="53">
        <f t="shared" si="84"/>
        <v>0</v>
      </c>
      <c r="HB66" s="53">
        <f t="shared" si="85"/>
        <v>0</v>
      </c>
      <c r="HC66" s="53">
        <f t="shared" si="86"/>
        <v>0</v>
      </c>
      <c r="HD66" s="53">
        <f t="shared" si="87"/>
        <v>0</v>
      </c>
      <c r="HE66" s="53">
        <f t="shared" si="88"/>
        <v>0</v>
      </c>
      <c r="HF66" s="53">
        <f t="shared" si="89"/>
        <v>0</v>
      </c>
      <c r="HG66" s="53">
        <f t="shared" si="90"/>
        <v>0</v>
      </c>
      <c r="HH66" s="53">
        <f t="shared" si="91"/>
        <v>0</v>
      </c>
      <c r="HI66" s="53">
        <f t="shared" si="92"/>
        <v>0</v>
      </c>
      <c r="HJ66" s="53">
        <f t="shared" si="93"/>
        <v>0</v>
      </c>
      <c r="HK66" s="53">
        <f t="shared" si="94"/>
        <v>0</v>
      </c>
      <c r="HL66" s="53">
        <f t="shared" si="95"/>
        <v>0</v>
      </c>
      <c r="HM66" s="53">
        <f t="shared" si="96"/>
        <v>0</v>
      </c>
      <c r="HN66" s="53">
        <f t="shared" si="97"/>
        <v>0</v>
      </c>
      <c r="HO66" s="54">
        <f t="shared" si="98"/>
        <v>0</v>
      </c>
      <c r="HQ66" s="45">
        <v>62</v>
      </c>
      <c r="HR66" s="56">
        <f t="shared" si="120"/>
        <v>40</v>
      </c>
      <c r="HS66" s="61" t="str">
        <f>+IF(MAXA(HU66:IN66)=0,"NO ADJUDICADO",HLOOKUP(MAXA(HU66:IN66),HU66:$IN$93,(90-HQ66),FALSE))</f>
        <v>CESAR TABARES L Y  COMPAÑÍA LTDA -  CTL COMPANY</v>
      </c>
      <c r="HT66" s="119">
        <f t="shared" si="99"/>
        <v>10075987.039999999</v>
      </c>
      <c r="HU66" s="54">
        <f t="shared" si="100"/>
        <v>0</v>
      </c>
      <c r="HV66" s="54">
        <f t="shared" si="101"/>
        <v>0</v>
      </c>
      <c r="HW66" s="54">
        <f t="shared" si="102"/>
        <v>0</v>
      </c>
      <c r="HX66" s="54">
        <f t="shared" si="103"/>
        <v>0</v>
      </c>
      <c r="HY66" s="54">
        <f t="shared" si="104"/>
        <v>40</v>
      </c>
      <c r="HZ66" s="54">
        <f t="shared" si="105"/>
        <v>0</v>
      </c>
      <c r="IA66" s="54">
        <f t="shared" si="106"/>
        <v>0</v>
      </c>
      <c r="IB66" s="54">
        <f t="shared" si="107"/>
        <v>0</v>
      </c>
      <c r="IC66" s="54">
        <f t="shared" si="108"/>
        <v>0</v>
      </c>
      <c r="ID66" s="54">
        <f t="shared" si="109"/>
        <v>0</v>
      </c>
      <c r="IE66" s="54">
        <f t="shared" si="110"/>
        <v>0</v>
      </c>
      <c r="IF66" s="54">
        <f t="shared" si="111"/>
        <v>0</v>
      </c>
      <c r="IG66" s="54">
        <f t="shared" si="112"/>
        <v>0</v>
      </c>
      <c r="IH66" s="54">
        <f t="shared" si="113"/>
        <v>0</v>
      </c>
      <c r="II66" s="54">
        <f t="shared" si="114"/>
        <v>0</v>
      </c>
      <c r="IJ66" s="54">
        <f t="shared" si="115"/>
        <v>0</v>
      </c>
      <c r="IK66" s="54">
        <f t="shared" si="116"/>
        <v>0</v>
      </c>
      <c r="IL66" s="54">
        <f t="shared" si="117"/>
        <v>0</v>
      </c>
      <c r="IM66" s="54">
        <f t="shared" si="118"/>
        <v>0</v>
      </c>
      <c r="IN66" s="54">
        <f t="shared" si="119"/>
        <v>0</v>
      </c>
    </row>
    <row r="67" spans="2:248" x14ac:dyDescent="0.35">
      <c r="B67" s="45">
        <v>63</v>
      </c>
      <c r="C67" s="33"/>
      <c r="D67" s="33"/>
      <c r="E67" s="33"/>
      <c r="F67" s="33"/>
      <c r="G67" s="33" t="s">
        <v>79</v>
      </c>
      <c r="H67" s="33"/>
      <c r="I67" s="33"/>
      <c r="J67" s="33"/>
      <c r="K67" s="33"/>
      <c r="L67" s="33"/>
      <c r="M67" s="33"/>
      <c r="N67" s="33"/>
      <c r="O67" s="33"/>
      <c r="P67" s="33"/>
      <c r="Q67" s="33"/>
      <c r="R67" s="33"/>
      <c r="S67" s="33"/>
      <c r="T67" s="33"/>
      <c r="U67" s="33"/>
      <c r="V67" s="33"/>
      <c r="X67" s="45">
        <v>63</v>
      </c>
      <c r="Y67" s="33"/>
      <c r="Z67" s="33"/>
      <c r="AA67" s="33"/>
      <c r="AB67" s="33"/>
      <c r="AC67" s="33" t="s">
        <v>80</v>
      </c>
      <c r="AD67" s="33"/>
      <c r="AE67" s="33"/>
      <c r="AF67" s="33"/>
      <c r="AG67" s="33"/>
      <c r="AH67" s="33"/>
      <c r="AI67" s="33"/>
      <c r="AJ67" s="33"/>
      <c r="AK67" s="33"/>
      <c r="AL67" s="33"/>
      <c r="AM67" s="33"/>
      <c r="AN67" s="33"/>
      <c r="AO67" s="33"/>
      <c r="AP67" s="33"/>
      <c r="AQ67" s="33"/>
      <c r="AR67" s="33"/>
      <c r="AS67" s="60"/>
      <c r="AT67" s="45">
        <v>63</v>
      </c>
      <c r="AU67" s="33"/>
      <c r="AV67" s="33"/>
      <c r="AW67" s="33"/>
      <c r="AX67" s="33"/>
      <c r="AY67" s="33" t="s">
        <v>79</v>
      </c>
      <c r="AZ67" s="33"/>
      <c r="BA67" s="33"/>
      <c r="BB67" s="33"/>
      <c r="BC67" s="33"/>
      <c r="BD67" s="33"/>
      <c r="BE67" s="33"/>
      <c r="BF67" s="33"/>
      <c r="BG67" s="33"/>
      <c r="BH67" s="33"/>
      <c r="BI67" s="33"/>
      <c r="BJ67" s="33"/>
      <c r="BK67" s="33"/>
      <c r="BL67" s="33"/>
      <c r="BM67" s="33"/>
      <c r="BN67" s="33"/>
      <c r="BP67" s="45">
        <v>63</v>
      </c>
      <c r="BQ67" s="33"/>
      <c r="BR67" s="33"/>
      <c r="BS67" s="33"/>
      <c r="BT67" s="33"/>
      <c r="BU67" s="33" t="s">
        <v>507</v>
      </c>
      <c r="BV67" s="33"/>
      <c r="BW67" s="33"/>
      <c r="BX67" s="33"/>
      <c r="BY67" s="33"/>
      <c r="BZ67" s="33"/>
      <c r="CA67" s="33"/>
      <c r="CB67" s="33"/>
      <c r="CC67" s="33"/>
      <c r="CD67" s="33"/>
      <c r="CE67" s="33"/>
      <c r="CF67" s="33"/>
      <c r="CG67" s="33"/>
      <c r="CH67" s="33"/>
      <c r="CI67" s="33"/>
      <c r="CJ67" s="33"/>
      <c r="CL67" s="45">
        <v>63</v>
      </c>
      <c r="CM67" s="33" t="str">
        <f t="shared" si="18"/>
        <v/>
      </c>
      <c r="CN67" s="33" t="str">
        <f t="shared" si="19"/>
        <v/>
      </c>
      <c r="CO67" s="33" t="str">
        <f t="shared" si="20"/>
        <v/>
      </c>
      <c r="CP67" s="33" t="str">
        <f t="shared" si="21"/>
        <v/>
      </c>
      <c r="CQ67" s="33" t="str">
        <f t="shared" si="22"/>
        <v>NO CUMPLE</v>
      </c>
      <c r="CR67" s="33" t="str">
        <f t="shared" si="23"/>
        <v/>
      </c>
      <c r="CS67" s="33" t="str">
        <f t="shared" si="24"/>
        <v/>
      </c>
      <c r="CT67" s="33" t="str">
        <f t="shared" si="25"/>
        <v/>
      </c>
      <c r="CU67" s="33" t="str">
        <f t="shared" si="26"/>
        <v/>
      </c>
      <c r="CV67" s="33" t="str">
        <f t="shared" si="27"/>
        <v/>
      </c>
      <c r="CW67" s="33" t="str">
        <f t="shared" si="28"/>
        <v/>
      </c>
      <c r="CX67" s="33" t="str">
        <f t="shared" si="29"/>
        <v/>
      </c>
      <c r="CY67" s="33" t="str">
        <f t="shared" si="30"/>
        <v/>
      </c>
      <c r="CZ67" s="33" t="str">
        <f t="shared" si="31"/>
        <v/>
      </c>
      <c r="DA67" s="33" t="str">
        <f t="shared" si="32"/>
        <v/>
      </c>
      <c r="DB67" s="33" t="str">
        <f t="shared" si="33"/>
        <v/>
      </c>
      <c r="DC67" s="33" t="str">
        <f t="shared" si="34"/>
        <v/>
      </c>
      <c r="DD67" s="33" t="str">
        <f t="shared" si="35"/>
        <v/>
      </c>
      <c r="DE67" s="33" t="str">
        <f t="shared" si="36"/>
        <v/>
      </c>
      <c r="DF67" s="33" t="str">
        <f t="shared" si="37"/>
        <v/>
      </c>
      <c r="DH67" s="45">
        <v>63</v>
      </c>
      <c r="DI67" s="33"/>
      <c r="DJ67" s="33"/>
      <c r="DK67" s="33"/>
      <c r="DL67" s="33"/>
      <c r="DM67" s="33" t="s">
        <v>515</v>
      </c>
      <c r="DN67" s="33"/>
      <c r="DO67" s="33"/>
      <c r="DP67" s="33"/>
      <c r="DQ67" s="33"/>
      <c r="DR67" s="33"/>
      <c r="DS67" s="33"/>
      <c r="DT67" s="33"/>
      <c r="DU67" s="33"/>
      <c r="DV67" s="33"/>
      <c r="DW67" s="33"/>
      <c r="DX67" s="33"/>
      <c r="DY67" s="33"/>
      <c r="DZ67" s="33"/>
      <c r="EA67" s="33"/>
      <c r="EB67" s="33"/>
      <c r="ED67" s="45">
        <v>63</v>
      </c>
      <c r="EE67" s="33">
        <f t="shared" si="38"/>
        <v>0</v>
      </c>
      <c r="EF67" s="33">
        <f t="shared" si="39"/>
        <v>0</v>
      </c>
      <c r="EG67" s="33">
        <f t="shared" si="40"/>
        <v>0</v>
      </c>
      <c r="EH67" s="33">
        <f t="shared" si="41"/>
        <v>0</v>
      </c>
      <c r="EI67" s="33">
        <f t="shared" si="42"/>
        <v>30</v>
      </c>
      <c r="EJ67" s="33">
        <f t="shared" si="43"/>
        <v>0</v>
      </c>
      <c r="EK67" s="33">
        <f t="shared" si="44"/>
        <v>0</v>
      </c>
      <c r="EL67" s="33">
        <f t="shared" si="45"/>
        <v>0</v>
      </c>
      <c r="EM67" s="33">
        <f t="shared" si="46"/>
        <v>0</v>
      </c>
      <c r="EN67" s="33">
        <f t="shared" si="47"/>
        <v>0</v>
      </c>
      <c r="EO67" s="33">
        <f t="shared" si="48"/>
        <v>0</v>
      </c>
      <c r="EP67" s="33">
        <f t="shared" si="49"/>
        <v>0</v>
      </c>
      <c r="EQ67" s="33">
        <f t="shared" si="50"/>
        <v>0</v>
      </c>
      <c r="ER67" s="33">
        <f t="shared" si="51"/>
        <v>0</v>
      </c>
      <c r="ES67" s="33">
        <f t="shared" si="52"/>
        <v>0</v>
      </c>
      <c r="ET67" s="33">
        <f t="shared" si="53"/>
        <v>0</v>
      </c>
      <c r="EU67" s="33">
        <f t="shared" si="54"/>
        <v>0</v>
      </c>
      <c r="EV67" s="33">
        <f t="shared" si="55"/>
        <v>0</v>
      </c>
      <c r="EW67" s="33">
        <f t="shared" si="56"/>
        <v>0</v>
      </c>
      <c r="EX67" s="33">
        <f t="shared" si="57"/>
        <v>0</v>
      </c>
      <c r="EZ67" s="45">
        <v>63</v>
      </c>
      <c r="FA67" s="38"/>
      <c r="FB67" s="39"/>
      <c r="FC67" s="37"/>
      <c r="FD67" s="37"/>
      <c r="FE67" s="37">
        <v>13588214.92</v>
      </c>
      <c r="FF67" s="37"/>
      <c r="FG67" s="37"/>
      <c r="FH67" s="37"/>
      <c r="FI67" s="37"/>
      <c r="FJ67" s="37"/>
      <c r="FK67" s="44"/>
      <c r="FL67" s="37"/>
      <c r="FM67" s="37"/>
      <c r="FN67" s="37"/>
      <c r="FO67" s="37"/>
      <c r="FP67" s="37"/>
      <c r="FQ67" s="37"/>
      <c r="FR67" s="37"/>
      <c r="FS67" s="37"/>
      <c r="FT67" s="37"/>
      <c r="FV67" s="49">
        <v>63</v>
      </c>
      <c r="FW67" s="46">
        <f t="shared" si="58"/>
        <v>0</v>
      </c>
      <c r="FX67" s="46">
        <f t="shared" si="59"/>
        <v>0</v>
      </c>
      <c r="FY67" s="46">
        <f t="shared" si="60"/>
        <v>0</v>
      </c>
      <c r="FZ67" s="46">
        <f t="shared" si="61"/>
        <v>0</v>
      </c>
      <c r="GA67" s="46">
        <f t="shared" si="62"/>
        <v>0</v>
      </c>
      <c r="GB67" s="46">
        <f t="shared" si="63"/>
        <v>0</v>
      </c>
      <c r="GC67" s="46">
        <f t="shared" si="64"/>
        <v>0</v>
      </c>
      <c r="GD67" s="46">
        <f t="shared" si="65"/>
        <v>0</v>
      </c>
      <c r="GE67" s="46">
        <f t="shared" si="66"/>
        <v>0</v>
      </c>
      <c r="GF67" s="46">
        <f t="shared" si="67"/>
        <v>0</v>
      </c>
      <c r="GG67" s="46">
        <f t="shared" si="68"/>
        <v>0</v>
      </c>
      <c r="GH67" s="46">
        <f t="shared" si="69"/>
        <v>0</v>
      </c>
      <c r="GI67" s="46">
        <f t="shared" si="70"/>
        <v>0</v>
      </c>
      <c r="GJ67" s="46">
        <f t="shared" si="71"/>
        <v>0</v>
      </c>
      <c r="GK67" s="46">
        <f t="shared" si="72"/>
        <v>0</v>
      </c>
      <c r="GL67" s="46">
        <f t="shared" si="73"/>
        <v>0</v>
      </c>
      <c r="GM67" s="46">
        <f t="shared" si="74"/>
        <v>0</v>
      </c>
      <c r="GN67" s="46">
        <f t="shared" si="75"/>
        <v>0</v>
      </c>
      <c r="GO67" s="46">
        <f t="shared" si="76"/>
        <v>0</v>
      </c>
      <c r="GP67" s="46">
        <f t="shared" si="77"/>
        <v>0</v>
      </c>
      <c r="GQ67" s="129">
        <f t="array" ref="GQ67">+MIN(IF(FW67:GP67&lt;&gt;0,FW67:GP67))</f>
        <v>0</v>
      </c>
      <c r="GR67" s="121">
        <v>18273816.120000001</v>
      </c>
      <c r="GS67" s="132" t="str">
        <f t="shared" si="78"/>
        <v>Cumple</v>
      </c>
      <c r="GT67" s="117"/>
      <c r="GU67" s="45">
        <v>63</v>
      </c>
      <c r="GV67" s="53">
        <f t="shared" si="79"/>
        <v>0</v>
      </c>
      <c r="GW67" s="53">
        <f t="shared" si="80"/>
        <v>0</v>
      </c>
      <c r="GX67" s="53">
        <f t="shared" si="81"/>
        <v>0</v>
      </c>
      <c r="GY67" s="53">
        <f t="shared" si="82"/>
        <v>0</v>
      </c>
      <c r="GZ67" s="53">
        <f t="shared" si="83"/>
        <v>0</v>
      </c>
      <c r="HA67" s="53">
        <f t="shared" si="84"/>
        <v>0</v>
      </c>
      <c r="HB67" s="53">
        <f t="shared" si="85"/>
        <v>0</v>
      </c>
      <c r="HC67" s="53">
        <f t="shared" si="86"/>
        <v>0</v>
      </c>
      <c r="HD67" s="53">
        <f t="shared" si="87"/>
        <v>0</v>
      </c>
      <c r="HE67" s="53">
        <f t="shared" si="88"/>
        <v>0</v>
      </c>
      <c r="HF67" s="53">
        <f t="shared" si="89"/>
        <v>0</v>
      </c>
      <c r="HG67" s="53">
        <f t="shared" si="90"/>
        <v>0</v>
      </c>
      <c r="HH67" s="53">
        <f t="shared" si="91"/>
        <v>0</v>
      </c>
      <c r="HI67" s="53">
        <f t="shared" si="92"/>
        <v>0</v>
      </c>
      <c r="HJ67" s="53">
        <f t="shared" si="93"/>
        <v>0</v>
      </c>
      <c r="HK67" s="53">
        <f t="shared" si="94"/>
        <v>0</v>
      </c>
      <c r="HL67" s="53">
        <f t="shared" si="95"/>
        <v>0</v>
      </c>
      <c r="HM67" s="53">
        <f t="shared" si="96"/>
        <v>0</v>
      </c>
      <c r="HN67" s="53">
        <f t="shared" si="97"/>
        <v>0</v>
      </c>
      <c r="HO67" s="54">
        <f t="shared" si="98"/>
        <v>0</v>
      </c>
      <c r="HQ67" s="45">
        <v>63</v>
      </c>
      <c r="HR67" s="56">
        <f t="shared" si="120"/>
        <v>0</v>
      </c>
      <c r="HS67" s="61" t="str">
        <f>+IF(MAXA(HU67:IN67)=0,"NO ADJUDICADO",HLOOKUP(MAXA(HU67:IN67),HU67:$IN$93,(90-HQ67),FALSE))</f>
        <v>NO ADJUDICADO</v>
      </c>
      <c r="HT67" s="119">
        <f t="shared" si="99"/>
        <v>0</v>
      </c>
      <c r="HU67" s="54">
        <f t="shared" si="100"/>
        <v>0</v>
      </c>
      <c r="HV67" s="54">
        <f t="shared" si="101"/>
        <v>0</v>
      </c>
      <c r="HW67" s="54">
        <f t="shared" si="102"/>
        <v>0</v>
      </c>
      <c r="HX67" s="54">
        <f t="shared" si="103"/>
        <v>0</v>
      </c>
      <c r="HY67" s="54">
        <f t="shared" si="104"/>
        <v>0</v>
      </c>
      <c r="HZ67" s="54">
        <f t="shared" si="105"/>
        <v>0</v>
      </c>
      <c r="IA67" s="54">
        <f t="shared" si="106"/>
        <v>0</v>
      </c>
      <c r="IB67" s="54">
        <f t="shared" si="107"/>
        <v>0</v>
      </c>
      <c r="IC67" s="54">
        <f t="shared" si="108"/>
        <v>0</v>
      </c>
      <c r="ID67" s="54">
        <f t="shared" si="109"/>
        <v>0</v>
      </c>
      <c r="IE67" s="54">
        <f t="shared" si="110"/>
        <v>0</v>
      </c>
      <c r="IF67" s="54">
        <f t="shared" si="111"/>
        <v>0</v>
      </c>
      <c r="IG67" s="54">
        <f t="shared" si="112"/>
        <v>0</v>
      </c>
      <c r="IH67" s="54">
        <f t="shared" si="113"/>
        <v>0</v>
      </c>
      <c r="II67" s="54">
        <f t="shared" si="114"/>
        <v>0</v>
      </c>
      <c r="IJ67" s="54">
        <f t="shared" si="115"/>
        <v>0</v>
      </c>
      <c r="IK67" s="54">
        <f t="shared" si="116"/>
        <v>0</v>
      </c>
      <c r="IL67" s="54">
        <f t="shared" si="117"/>
        <v>0</v>
      </c>
      <c r="IM67" s="54">
        <f t="shared" si="118"/>
        <v>0</v>
      </c>
      <c r="IN67" s="54">
        <f t="shared" si="119"/>
        <v>0</v>
      </c>
    </row>
    <row r="68" spans="2:248" x14ac:dyDescent="0.35">
      <c r="B68" s="45">
        <v>64</v>
      </c>
      <c r="C68" s="33"/>
      <c r="D68" s="33"/>
      <c r="E68" s="33" t="s">
        <v>79</v>
      </c>
      <c r="F68" s="33"/>
      <c r="G68" s="33" t="s">
        <v>79</v>
      </c>
      <c r="H68" s="33"/>
      <c r="I68" s="33"/>
      <c r="J68" s="33"/>
      <c r="K68" s="33"/>
      <c r="L68" s="33"/>
      <c r="M68" s="33"/>
      <c r="N68" s="33"/>
      <c r="O68" s="33"/>
      <c r="P68" s="33"/>
      <c r="Q68" s="33" t="s">
        <v>80</v>
      </c>
      <c r="R68" s="33"/>
      <c r="S68" s="33"/>
      <c r="T68" s="33"/>
      <c r="U68" s="33"/>
      <c r="V68" s="33"/>
      <c r="X68" s="45">
        <v>64</v>
      </c>
      <c r="Y68" s="33"/>
      <c r="Z68" s="33"/>
      <c r="AA68" s="33" t="s">
        <v>79</v>
      </c>
      <c r="AB68" s="33"/>
      <c r="AC68" s="33" t="s">
        <v>79</v>
      </c>
      <c r="AD68" s="33"/>
      <c r="AE68" s="33"/>
      <c r="AF68" s="33"/>
      <c r="AG68" s="33"/>
      <c r="AH68" s="33"/>
      <c r="AI68" s="33"/>
      <c r="AJ68" s="33"/>
      <c r="AK68" s="33"/>
      <c r="AL68" s="33"/>
      <c r="AM68" s="33" t="s">
        <v>79</v>
      </c>
      <c r="AN68" s="33"/>
      <c r="AO68" s="33"/>
      <c r="AP68" s="33"/>
      <c r="AQ68" s="33"/>
      <c r="AR68" s="33"/>
      <c r="AS68" s="60"/>
      <c r="AT68" s="45">
        <v>64</v>
      </c>
      <c r="AU68" s="33"/>
      <c r="AV68" s="33"/>
      <c r="AW68" s="33" t="s">
        <v>79</v>
      </c>
      <c r="AX68" s="33"/>
      <c r="AY68" s="33" t="s">
        <v>79</v>
      </c>
      <c r="AZ68" s="33"/>
      <c r="BA68" s="33"/>
      <c r="BB68" s="33"/>
      <c r="BC68" s="33"/>
      <c r="BD68" s="33"/>
      <c r="BE68" s="33"/>
      <c r="BF68" s="33"/>
      <c r="BG68" s="33"/>
      <c r="BH68" s="33"/>
      <c r="BI68" s="33" t="s">
        <v>79</v>
      </c>
      <c r="BJ68" s="33"/>
      <c r="BK68" s="33"/>
      <c r="BL68" s="33"/>
      <c r="BM68" s="33"/>
      <c r="BN68" s="33"/>
      <c r="BP68" s="45">
        <v>64</v>
      </c>
      <c r="BQ68" s="33"/>
      <c r="BR68" s="33"/>
      <c r="BS68" s="33" t="s">
        <v>507</v>
      </c>
      <c r="BT68" s="33"/>
      <c r="BU68" s="33" t="s">
        <v>507</v>
      </c>
      <c r="BV68" s="33"/>
      <c r="BW68" s="33"/>
      <c r="BX68" s="33"/>
      <c r="BY68" s="33"/>
      <c r="BZ68" s="33"/>
      <c r="CA68" s="33"/>
      <c r="CB68" s="33"/>
      <c r="CC68" s="33"/>
      <c r="CD68" s="33"/>
      <c r="CE68" s="33" t="s">
        <v>507</v>
      </c>
      <c r="CF68" s="33"/>
      <c r="CG68" s="33"/>
      <c r="CH68" s="33"/>
      <c r="CI68" s="33"/>
      <c r="CJ68" s="33"/>
      <c r="CL68" s="45">
        <v>64</v>
      </c>
      <c r="CM68" s="33" t="str">
        <f t="shared" si="18"/>
        <v/>
      </c>
      <c r="CN68" s="33" t="str">
        <f t="shared" si="19"/>
        <v/>
      </c>
      <c r="CO68" s="33" t="str">
        <f t="shared" si="20"/>
        <v>CUMPLE</v>
      </c>
      <c r="CP68" s="33" t="str">
        <f t="shared" si="21"/>
        <v/>
      </c>
      <c r="CQ68" s="33" t="str">
        <f t="shared" si="22"/>
        <v>CUMPLE</v>
      </c>
      <c r="CR68" s="33" t="str">
        <f t="shared" si="23"/>
        <v/>
      </c>
      <c r="CS68" s="33" t="str">
        <f t="shared" si="24"/>
        <v/>
      </c>
      <c r="CT68" s="33" t="str">
        <f t="shared" si="25"/>
        <v/>
      </c>
      <c r="CU68" s="33" t="str">
        <f t="shared" si="26"/>
        <v/>
      </c>
      <c r="CV68" s="33" t="str">
        <f t="shared" si="27"/>
        <v/>
      </c>
      <c r="CW68" s="33" t="str">
        <f t="shared" si="28"/>
        <v/>
      </c>
      <c r="CX68" s="33" t="str">
        <f t="shared" si="29"/>
        <v/>
      </c>
      <c r="CY68" s="33" t="str">
        <f t="shared" si="30"/>
        <v/>
      </c>
      <c r="CZ68" s="33" t="str">
        <f t="shared" si="31"/>
        <v/>
      </c>
      <c r="DA68" s="33" t="str">
        <f t="shared" si="32"/>
        <v>NO CUMPLE</v>
      </c>
      <c r="DB68" s="33" t="str">
        <f t="shared" si="33"/>
        <v/>
      </c>
      <c r="DC68" s="33" t="str">
        <f t="shared" si="34"/>
        <v/>
      </c>
      <c r="DD68" s="33" t="str">
        <f t="shared" si="35"/>
        <v/>
      </c>
      <c r="DE68" s="33" t="str">
        <f t="shared" si="36"/>
        <v/>
      </c>
      <c r="DF68" s="33" t="str">
        <f t="shared" si="37"/>
        <v/>
      </c>
      <c r="DH68" s="45">
        <v>64</v>
      </c>
      <c r="DI68" s="33"/>
      <c r="DJ68" s="33"/>
      <c r="DK68" s="33" t="s">
        <v>98</v>
      </c>
      <c r="DL68" s="33"/>
      <c r="DM68" s="33" t="s">
        <v>516</v>
      </c>
      <c r="DN68" s="33"/>
      <c r="DO68" s="33"/>
      <c r="DP68" s="33"/>
      <c r="DQ68" s="33"/>
      <c r="DR68" s="33"/>
      <c r="DS68" s="33"/>
      <c r="DT68" s="33"/>
      <c r="DU68" s="33"/>
      <c r="DV68" s="33"/>
      <c r="DW68" s="33" t="s">
        <v>98</v>
      </c>
      <c r="DX68" s="33"/>
      <c r="DY68" s="33"/>
      <c r="DZ68" s="33"/>
      <c r="EA68" s="33"/>
      <c r="EB68" s="33"/>
      <c r="ED68" s="45">
        <v>64</v>
      </c>
      <c r="EE68" s="33">
        <f t="shared" si="38"/>
        <v>0</v>
      </c>
      <c r="EF68" s="33">
        <f t="shared" si="39"/>
        <v>0</v>
      </c>
      <c r="EG68" s="33">
        <f t="shared" si="40"/>
        <v>60</v>
      </c>
      <c r="EH68" s="33">
        <f t="shared" si="41"/>
        <v>0</v>
      </c>
      <c r="EI68" s="33">
        <f t="shared" si="42"/>
        <v>30</v>
      </c>
      <c r="EJ68" s="33">
        <f t="shared" si="43"/>
        <v>0</v>
      </c>
      <c r="EK68" s="33">
        <f t="shared" si="44"/>
        <v>0</v>
      </c>
      <c r="EL68" s="33">
        <f t="shared" si="45"/>
        <v>0</v>
      </c>
      <c r="EM68" s="33">
        <f t="shared" si="46"/>
        <v>0</v>
      </c>
      <c r="EN68" s="33">
        <f t="shared" si="47"/>
        <v>0</v>
      </c>
      <c r="EO68" s="33">
        <f t="shared" si="48"/>
        <v>0</v>
      </c>
      <c r="EP68" s="33">
        <f t="shared" si="49"/>
        <v>0</v>
      </c>
      <c r="EQ68" s="33">
        <f t="shared" si="50"/>
        <v>0</v>
      </c>
      <c r="ER68" s="33">
        <f t="shared" si="51"/>
        <v>0</v>
      </c>
      <c r="ES68" s="33">
        <f t="shared" si="52"/>
        <v>60</v>
      </c>
      <c r="ET68" s="33">
        <f t="shared" si="53"/>
        <v>0</v>
      </c>
      <c r="EU68" s="33">
        <f t="shared" si="54"/>
        <v>0</v>
      </c>
      <c r="EV68" s="33">
        <f t="shared" si="55"/>
        <v>0</v>
      </c>
      <c r="EW68" s="33">
        <f t="shared" si="56"/>
        <v>0</v>
      </c>
      <c r="EX68" s="33">
        <f t="shared" si="57"/>
        <v>0</v>
      </c>
      <c r="EZ68" s="45">
        <v>64</v>
      </c>
      <c r="FA68" s="38"/>
      <c r="FB68" s="39"/>
      <c r="FC68" s="37">
        <v>10120356</v>
      </c>
      <c r="FD68" s="37"/>
      <c r="FE68" s="37">
        <v>11764816</v>
      </c>
      <c r="FF68" s="37"/>
      <c r="FG68" s="37"/>
      <c r="FH68" s="37"/>
      <c r="FI68" s="37"/>
      <c r="FJ68" s="37"/>
      <c r="FK68" s="43"/>
      <c r="FL68" s="37"/>
      <c r="FM68" s="37"/>
      <c r="FN68" s="37"/>
      <c r="FO68" s="37">
        <v>12261760</v>
      </c>
      <c r="FP68" s="37"/>
      <c r="FQ68" s="37"/>
      <c r="FR68" s="37"/>
      <c r="FS68" s="37"/>
      <c r="FT68" s="37"/>
      <c r="FV68" s="49">
        <v>64</v>
      </c>
      <c r="FW68" s="46">
        <f t="shared" si="58"/>
        <v>0</v>
      </c>
      <c r="FX68" s="46">
        <f t="shared" si="59"/>
        <v>0</v>
      </c>
      <c r="FY68" s="46">
        <f t="shared" si="60"/>
        <v>10120356</v>
      </c>
      <c r="FZ68" s="46">
        <f t="shared" si="61"/>
        <v>0</v>
      </c>
      <c r="GA68" s="46">
        <f t="shared" si="62"/>
        <v>11764816</v>
      </c>
      <c r="GB68" s="46">
        <f t="shared" si="63"/>
        <v>0</v>
      </c>
      <c r="GC68" s="46">
        <f t="shared" si="64"/>
        <v>0</v>
      </c>
      <c r="GD68" s="46">
        <f t="shared" si="65"/>
        <v>0</v>
      </c>
      <c r="GE68" s="46">
        <f t="shared" si="66"/>
        <v>0</v>
      </c>
      <c r="GF68" s="46">
        <f t="shared" si="67"/>
        <v>0</v>
      </c>
      <c r="GG68" s="46">
        <f t="shared" si="68"/>
        <v>0</v>
      </c>
      <c r="GH68" s="46">
        <f t="shared" si="69"/>
        <v>0</v>
      </c>
      <c r="GI68" s="46">
        <f t="shared" si="70"/>
        <v>0</v>
      </c>
      <c r="GJ68" s="46">
        <f t="shared" si="71"/>
        <v>0</v>
      </c>
      <c r="GK68" s="46">
        <f t="shared" si="72"/>
        <v>0</v>
      </c>
      <c r="GL68" s="46">
        <f t="shared" si="73"/>
        <v>0</v>
      </c>
      <c r="GM68" s="46">
        <f t="shared" si="74"/>
        <v>0</v>
      </c>
      <c r="GN68" s="46">
        <f t="shared" si="75"/>
        <v>0</v>
      </c>
      <c r="GO68" s="46">
        <f t="shared" si="76"/>
        <v>0</v>
      </c>
      <c r="GP68" s="46">
        <f t="shared" si="77"/>
        <v>0</v>
      </c>
      <c r="GQ68" s="129">
        <f t="array" ref="GQ68">+MIN(IF(FW68:GP68&lt;&gt;0,FW68:GP68))</f>
        <v>10120356</v>
      </c>
      <c r="GR68" s="121">
        <v>12263879.390000001</v>
      </c>
      <c r="GS68" s="132" t="str">
        <f t="shared" si="78"/>
        <v>Cumple</v>
      </c>
      <c r="GT68" s="117"/>
      <c r="GU68" s="45">
        <v>64</v>
      </c>
      <c r="GV68" s="53">
        <f t="shared" si="79"/>
        <v>0</v>
      </c>
      <c r="GW68" s="53">
        <f t="shared" si="80"/>
        <v>0</v>
      </c>
      <c r="GX68" s="53">
        <f t="shared" si="81"/>
        <v>40</v>
      </c>
      <c r="GY68" s="53">
        <f t="shared" si="82"/>
        <v>0</v>
      </c>
      <c r="GZ68" s="53">
        <f t="shared" si="83"/>
        <v>34.408888332805205</v>
      </c>
      <c r="HA68" s="53">
        <f t="shared" si="84"/>
        <v>0</v>
      </c>
      <c r="HB68" s="53">
        <f t="shared" si="85"/>
        <v>0</v>
      </c>
      <c r="HC68" s="53">
        <f t="shared" si="86"/>
        <v>0</v>
      </c>
      <c r="HD68" s="53">
        <f t="shared" si="87"/>
        <v>0</v>
      </c>
      <c r="HE68" s="53">
        <f t="shared" si="88"/>
        <v>0</v>
      </c>
      <c r="HF68" s="53">
        <f t="shared" si="89"/>
        <v>0</v>
      </c>
      <c r="HG68" s="53">
        <f t="shared" si="90"/>
        <v>0</v>
      </c>
      <c r="HH68" s="53">
        <f t="shared" si="91"/>
        <v>0</v>
      </c>
      <c r="HI68" s="53">
        <f t="shared" si="92"/>
        <v>0</v>
      </c>
      <c r="HJ68" s="53">
        <f t="shared" si="93"/>
        <v>0</v>
      </c>
      <c r="HK68" s="53">
        <f t="shared" si="94"/>
        <v>0</v>
      </c>
      <c r="HL68" s="53">
        <f t="shared" si="95"/>
        <v>0</v>
      </c>
      <c r="HM68" s="53">
        <f t="shared" si="96"/>
        <v>0</v>
      </c>
      <c r="HN68" s="53">
        <f t="shared" si="97"/>
        <v>0</v>
      </c>
      <c r="HO68" s="54">
        <f t="shared" si="98"/>
        <v>0</v>
      </c>
      <c r="HQ68" s="45">
        <v>64</v>
      </c>
      <c r="HR68" s="56">
        <f t="shared" si="120"/>
        <v>100</v>
      </c>
      <c r="HS68" s="61" t="str">
        <f>+IF(MAXA(HU68:IN68)=0,"NO ADJUDICADO",HLOOKUP(MAXA(HU68:IN68),HU68:$IN$93,(90-HQ68),FALSE))</f>
        <v>ICL DIDACTICA LTDA</v>
      </c>
      <c r="HT68" s="119">
        <f t="shared" si="99"/>
        <v>10120356</v>
      </c>
      <c r="HU68" s="54">
        <f t="shared" si="100"/>
        <v>0</v>
      </c>
      <c r="HV68" s="54">
        <f t="shared" si="101"/>
        <v>0</v>
      </c>
      <c r="HW68" s="54">
        <f t="shared" si="102"/>
        <v>100</v>
      </c>
      <c r="HX68" s="54">
        <f t="shared" si="103"/>
        <v>0</v>
      </c>
      <c r="HY68" s="54">
        <f t="shared" si="104"/>
        <v>64.408888332805205</v>
      </c>
      <c r="HZ68" s="54">
        <f t="shared" si="105"/>
        <v>0</v>
      </c>
      <c r="IA68" s="54">
        <f t="shared" si="106"/>
        <v>0</v>
      </c>
      <c r="IB68" s="54">
        <f t="shared" si="107"/>
        <v>0</v>
      </c>
      <c r="IC68" s="54">
        <f t="shared" si="108"/>
        <v>0</v>
      </c>
      <c r="ID68" s="54">
        <f t="shared" si="109"/>
        <v>0</v>
      </c>
      <c r="IE68" s="54">
        <f t="shared" si="110"/>
        <v>0</v>
      </c>
      <c r="IF68" s="54">
        <f t="shared" si="111"/>
        <v>0</v>
      </c>
      <c r="IG68" s="54">
        <f t="shared" si="112"/>
        <v>0</v>
      </c>
      <c r="IH68" s="54">
        <f t="shared" si="113"/>
        <v>0</v>
      </c>
      <c r="II68" s="54">
        <f t="shared" si="114"/>
        <v>0</v>
      </c>
      <c r="IJ68" s="54">
        <f t="shared" si="115"/>
        <v>0</v>
      </c>
      <c r="IK68" s="54">
        <f t="shared" si="116"/>
        <v>0</v>
      </c>
      <c r="IL68" s="54">
        <f t="shared" si="117"/>
        <v>0</v>
      </c>
      <c r="IM68" s="54">
        <f t="shared" si="118"/>
        <v>0</v>
      </c>
      <c r="IN68" s="54">
        <f t="shared" si="119"/>
        <v>0</v>
      </c>
    </row>
    <row r="69" spans="2:248" x14ac:dyDescent="0.35">
      <c r="B69" s="45">
        <v>65</v>
      </c>
      <c r="C69" s="33"/>
      <c r="D69" s="33"/>
      <c r="E69" s="33"/>
      <c r="F69" s="33"/>
      <c r="G69" s="33"/>
      <c r="H69" s="33"/>
      <c r="I69" s="33"/>
      <c r="J69" s="33"/>
      <c r="K69" s="33"/>
      <c r="L69" s="33"/>
      <c r="M69" s="33"/>
      <c r="N69" s="33"/>
      <c r="O69" s="33"/>
      <c r="P69" s="33"/>
      <c r="Q69" s="33"/>
      <c r="R69" s="33" t="s">
        <v>79</v>
      </c>
      <c r="S69" s="33"/>
      <c r="T69" s="33"/>
      <c r="U69" s="33"/>
      <c r="V69" s="33"/>
      <c r="X69" s="45">
        <v>65</v>
      </c>
      <c r="Y69" s="33"/>
      <c r="Z69" s="33"/>
      <c r="AA69" s="33"/>
      <c r="AB69" s="33"/>
      <c r="AC69" s="33"/>
      <c r="AD69" s="33"/>
      <c r="AE69" s="33"/>
      <c r="AF69" s="33"/>
      <c r="AG69" s="33"/>
      <c r="AH69" s="33"/>
      <c r="AI69" s="33"/>
      <c r="AJ69" s="33"/>
      <c r="AK69" s="33"/>
      <c r="AL69" s="33"/>
      <c r="AM69" s="33"/>
      <c r="AN69" s="33" t="s">
        <v>79</v>
      </c>
      <c r="AO69" s="33"/>
      <c r="AP69" s="33"/>
      <c r="AQ69" s="33"/>
      <c r="AR69" s="33"/>
      <c r="AS69" s="60"/>
      <c r="AT69" s="45">
        <v>65</v>
      </c>
      <c r="AU69" s="33"/>
      <c r="AV69" s="33"/>
      <c r="AW69" s="33"/>
      <c r="AX69" s="33"/>
      <c r="AY69" s="33"/>
      <c r="AZ69" s="33"/>
      <c r="BA69" s="33"/>
      <c r="BB69" s="33"/>
      <c r="BC69" s="33"/>
      <c r="BD69" s="33"/>
      <c r="BE69" s="33"/>
      <c r="BF69" s="33"/>
      <c r="BG69" s="33"/>
      <c r="BH69" s="33"/>
      <c r="BI69" s="33"/>
      <c r="BJ69" s="33" t="s">
        <v>79</v>
      </c>
      <c r="BK69" s="33"/>
      <c r="BL69" s="33"/>
      <c r="BM69" s="33"/>
      <c r="BN69" s="33"/>
      <c r="BP69" s="45">
        <v>65</v>
      </c>
      <c r="BQ69" s="33"/>
      <c r="BR69" s="33"/>
      <c r="BS69" s="33"/>
      <c r="BT69" s="33"/>
      <c r="BU69" s="33"/>
      <c r="BV69" s="33"/>
      <c r="BW69" s="33"/>
      <c r="BX69" s="33"/>
      <c r="BY69" s="33"/>
      <c r="BZ69" s="33"/>
      <c r="CA69" s="33"/>
      <c r="CB69" s="33"/>
      <c r="CC69" s="33"/>
      <c r="CD69" s="33"/>
      <c r="CE69" s="33"/>
      <c r="CF69" s="33" t="s">
        <v>507</v>
      </c>
      <c r="CG69" s="33"/>
      <c r="CH69" s="33"/>
      <c r="CI69" s="33"/>
      <c r="CJ69" s="33"/>
      <c r="CL69" s="45">
        <v>65</v>
      </c>
      <c r="CM69" s="33" t="str">
        <f t="shared" si="18"/>
        <v/>
      </c>
      <c r="CN69" s="33" t="str">
        <f t="shared" si="19"/>
        <v/>
      </c>
      <c r="CO69" s="33" t="str">
        <f t="shared" si="20"/>
        <v/>
      </c>
      <c r="CP69" s="33" t="str">
        <f t="shared" si="21"/>
        <v/>
      </c>
      <c r="CQ69" s="33" t="str">
        <f t="shared" si="22"/>
        <v/>
      </c>
      <c r="CR69" s="33" t="str">
        <f t="shared" si="23"/>
        <v/>
      </c>
      <c r="CS69" s="33" t="str">
        <f t="shared" si="24"/>
        <v/>
      </c>
      <c r="CT69" s="33" t="str">
        <f t="shared" si="25"/>
        <v/>
      </c>
      <c r="CU69" s="33" t="str">
        <f t="shared" si="26"/>
        <v/>
      </c>
      <c r="CV69" s="33" t="str">
        <f t="shared" si="27"/>
        <v/>
      </c>
      <c r="CW69" s="33" t="str">
        <f t="shared" si="28"/>
        <v/>
      </c>
      <c r="CX69" s="33" t="str">
        <f t="shared" si="29"/>
        <v/>
      </c>
      <c r="CY69" s="33" t="str">
        <f t="shared" si="30"/>
        <v/>
      </c>
      <c r="CZ69" s="33" t="str">
        <f t="shared" si="31"/>
        <v/>
      </c>
      <c r="DA69" s="33" t="str">
        <f t="shared" si="32"/>
        <v/>
      </c>
      <c r="DB69" s="33" t="str">
        <f t="shared" si="33"/>
        <v>CUMPLE</v>
      </c>
      <c r="DC69" s="33" t="str">
        <f t="shared" si="34"/>
        <v/>
      </c>
      <c r="DD69" s="33" t="str">
        <f t="shared" si="35"/>
        <v/>
      </c>
      <c r="DE69" s="33" t="str">
        <f t="shared" si="36"/>
        <v/>
      </c>
      <c r="DF69" s="33" t="str">
        <f t="shared" si="37"/>
        <v/>
      </c>
      <c r="DH69" s="45">
        <v>65</v>
      </c>
      <c r="DI69" s="33"/>
      <c r="DJ69" s="33"/>
      <c r="DK69" s="33"/>
      <c r="DL69" s="33"/>
      <c r="DM69" s="33"/>
      <c r="DN69" s="33"/>
      <c r="DO69" s="33"/>
      <c r="DP69" s="33"/>
      <c r="DQ69" s="33"/>
      <c r="DR69" s="33"/>
      <c r="DS69" s="33"/>
      <c r="DT69" s="33"/>
      <c r="DU69" s="33"/>
      <c r="DV69" s="33"/>
      <c r="DW69" s="33"/>
      <c r="DX69" s="33" t="s">
        <v>98</v>
      </c>
      <c r="DY69" s="33"/>
      <c r="DZ69" s="33"/>
      <c r="EA69" s="33"/>
      <c r="EB69" s="33"/>
      <c r="ED69" s="45">
        <v>65</v>
      </c>
      <c r="EE69" s="33">
        <f t="shared" si="38"/>
        <v>0</v>
      </c>
      <c r="EF69" s="33">
        <f t="shared" si="39"/>
        <v>0</v>
      </c>
      <c r="EG69" s="33">
        <f t="shared" si="40"/>
        <v>0</v>
      </c>
      <c r="EH69" s="33">
        <f t="shared" si="41"/>
        <v>0</v>
      </c>
      <c r="EI69" s="33">
        <f t="shared" si="42"/>
        <v>0</v>
      </c>
      <c r="EJ69" s="33">
        <f t="shared" si="43"/>
        <v>0</v>
      </c>
      <c r="EK69" s="33">
        <f t="shared" si="44"/>
        <v>0</v>
      </c>
      <c r="EL69" s="33">
        <f t="shared" si="45"/>
        <v>0</v>
      </c>
      <c r="EM69" s="33">
        <f t="shared" si="46"/>
        <v>0</v>
      </c>
      <c r="EN69" s="33">
        <f t="shared" si="47"/>
        <v>0</v>
      </c>
      <c r="EO69" s="33">
        <f t="shared" si="48"/>
        <v>0</v>
      </c>
      <c r="EP69" s="33">
        <f t="shared" si="49"/>
        <v>0</v>
      </c>
      <c r="EQ69" s="33">
        <f t="shared" si="50"/>
        <v>0</v>
      </c>
      <c r="ER69" s="33">
        <f t="shared" si="51"/>
        <v>0</v>
      </c>
      <c r="ES69" s="33">
        <f t="shared" si="52"/>
        <v>0</v>
      </c>
      <c r="ET69" s="33">
        <f t="shared" si="53"/>
        <v>60</v>
      </c>
      <c r="EU69" s="33">
        <f t="shared" si="54"/>
        <v>0</v>
      </c>
      <c r="EV69" s="33">
        <f t="shared" si="55"/>
        <v>0</v>
      </c>
      <c r="EW69" s="33">
        <f t="shared" si="56"/>
        <v>0</v>
      </c>
      <c r="EX69" s="33">
        <f t="shared" si="57"/>
        <v>0</v>
      </c>
      <c r="EZ69" s="45">
        <v>65</v>
      </c>
      <c r="FA69" s="38"/>
      <c r="FB69" s="39"/>
      <c r="FC69" s="37"/>
      <c r="FD69" s="37"/>
      <c r="FE69" s="37"/>
      <c r="FF69" s="37"/>
      <c r="FG69" s="37"/>
      <c r="FH69" s="37"/>
      <c r="FI69" s="37"/>
      <c r="FJ69" s="37"/>
      <c r="FK69" s="44"/>
      <c r="FL69" s="37"/>
      <c r="FM69" s="37"/>
      <c r="FN69" s="37"/>
      <c r="FO69" s="37"/>
      <c r="FP69" s="37">
        <v>3570000</v>
      </c>
      <c r="FQ69" s="37"/>
      <c r="FR69" s="37"/>
      <c r="FS69" s="37"/>
      <c r="FT69" s="37"/>
      <c r="FV69" s="49">
        <v>65</v>
      </c>
      <c r="FW69" s="46">
        <f t="shared" si="58"/>
        <v>0</v>
      </c>
      <c r="FX69" s="46">
        <f t="shared" si="59"/>
        <v>0</v>
      </c>
      <c r="FY69" s="46">
        <f t="shared" si="60"/>
        <v>0</v>
      </c>
      <c r="FZ69" s="46">
        <f t="shared" si="61"/>
        <v>0</v>
      </c>
      <c r="GA69" s="46">
        <f t="shared" si="62"/>
        <v>0</v>
      </c>
      <c r="GB69" s="46">
        <f t="shared" si="63"/>
        <v>0</v>
      </c>
      <c r="GC69" s="46">
        <f t="shared" si="64"/>
        <v>0</v>
      </c>
      <c r="GD69" s="46">
        <f t="shared" si="65"/>
        <v>0</v>
      </c>
      <c r="GE69" s="46">
        <f t="shared" si="66"/>
        <v>0</v>
      </c>
      <c r="GF69" s="46">
        <f t="shared" si="67"/>
        <v>0</v>
      </c>
      <c r="GG69" s="46">
        <f t="shared" si="68"/>
        <v>0</v>
      </c>
      <c r="GH69" s="46">
        <f t="shared" si="69"/>
        <v>0</v>
      </c>
      <c r="GI69" s="46">
        <f t="shared" si="70"/>
        <v>0</v>
      </c>
      <c r="GJ69" s="46">
        <f t="shared" si="71"/>
        <v>0</v>
      </c>
      <c r="GK69" s="46">
        <f t="shared" si="72"/>
        <v>0</v>
      </c>
      <c r="GL69" s="46">
        <f t="shared" si="73"/>
        <v>3570000</v>
      </c>
      <c r="GM69" s="46">
        <f t="shared" si="74"/>
        <v>0</v>
      </c>
      <c r="GN69" s="46">
        <f t="shared" si="75"/>
        <v>0</v>
      </c>
      <c r="GO69" s="46">
        <f t="shared" si="76"/>
        <v>0</v>
      </c>
      <c r="GP69" s="46">
        <f t="shared" si="77"/>
        <v>0</v>
      </c>
      <c r="GQ69" s="129">
        <f t="array" ref="GQ69">+MIN(IF(FW69:GP69&lt;&gt;0,FW69:GP69))</f>
        <v>3570000</v>
      </c>
      <c r="GR69" s="121">
        <v>3774715.7</v>
      </c>
      <c r="GS69" s="132" t="str">
        <f t="shared" si="78"/>
        <v>Cumple</v>
      </c>
      <c r="GT69" s="117"/>
      <c r="GU69" s="45">
        <v>65</v>
      </c>
      <c r="GV69" s="53">
        <f t="shared" si="79"/>
        <v>0</v>
      </c>
      <c r="GW69" s="53">
        <f t="shared" si="80"/>
        <v>0</v>
      </c>
      <c r="GX69" s="53">
        <f t="shared" si="81"/>
        <v>0</v>
      </c>
      <c r="GY69" s="53">
        <f t="shared" si="82"/>
        <v>0</v>
      </c>
      <c r="GZ69" s="53">
        <f t="shared" si="83"/>
        <v>0</v>
      </c>
      <c r="HA69" s="53">
        <f t="shared" si="84"/>
        <v>0</v>
      </c>
      <c r="HB69" s="53">
        <f t="shared" si="85"/>
        <v>0</v>
      </c>
      <c r="HC69" s="53">
        <f t="shared" si="86"/>
        <v>0</v>
      </c>
      <c r="HD69" s="53">
        <f t="shared" si="87"/>
        <v>0</v>
      </c>
      <c r="HE69" s="53">
        <f t="shared" si="88"/>
        <v>0</v>
      </c>
      <c r="HF69" s="53">
        <f t="shared" si="89"/>
        <v>0</v>
      </c>
      <c r="HG69" s="53">
        <f t="shared" si="90"/>
        <v>0</v>
      </c>
      <c r="HH69" s="53">
        <f t="shared" si="91"/>
        <v>0</v>
      </c>
      <c r="HI69" s="53">
        <f t="shared" si="92"/>
        <v>0</v>
      </c>
      <c r="HJ69" s="53">
        <f t="shared" si="93"/>
        <v>0</v>
      </c>
      <c r="HK69" s="53">
        <f t="shared" si="94"/>
        <v>40</v>
      </c>
      <c r="HL69" s="53">
        <f t="shared" si="95"/>
        <v>0</v>
      </c>
      <c r="HM69" s="53">
        <f t="shared" si="96"/>
        <v>0</v>
      </c>
      <c r="HN69" s="53">
        <f t="shared" si="97"/>
        <v>0</v>
      </c>
      <c r="HO69" s="54">
        <f t="shared" si="98"/>
        <v>0</v>
      </c>
      <c r="HQ69" s="45">
        <v>65</v>
      </c>
      <c r="HR69" s="56">
        <f t="shared" ref="HR69:HR87" si="121">+MAXA(HU69:IN69)</f>
        <v>100</v>
      </c>
      <c r="HS69" s="61" t="str">
        <f>+IF(MAXA(HU69:IN69)=0,"NO ADJUDICADO",HLOOKUP(MAXA(HU69:IN69),HU69:$IN$93,(90-HQ69),FALSE))</f>
        <v>KASSEL GROUP SAS</v>
      </c>
      <c r="HT69" s="119">
        <f t="shared" si="99"/>
        <v>3570000</v>
      </c>
      <c r="HU69" s="54">
        <f t="shared" si="100"/>
        <v>0</v>
      </c>
      <c r="HV69" s="54">
        <f t="shared" si="101"/>
        <v>0</v>
      </c>
      <c r="HW69" s="54">
        <f t="shared" si="102"/>
        <v>0</v>
      </c>
      <c r="HX69" s="54">
        <f t="shared" si="103"/>
        <v>0</v>
      </c>
      <c r="HY69" s="54">
        <f t="shared" si="104"/>
        <v>0</v>
      </c>
      <c r="HZ69" s="54">
        <f t="shared" si="105"/>
        <v>0</v>
      </c>
      <c r="IA69" s="54">
        <f t="shared" si="106"/>
        <v>0</v>
      </c>
      <c r="IB69" s="54">
        <f t="shared" si="107"/>
        <v>0</v>
      </c>
      <c r="IC69" s="54">
        <f t="shared" si="108"/>
        <v>0</v>
      </c>
      <c r="ID69" s="54">
        <f t="shared" si="109"/>
        <v>0</v>
      </c>
      <c r="IE69" s="54">
        <f t="shared" si="110"/>
        <v>0</v>
      </c>
      <c r="IF69" s="54">
        <f t="shared" si="111"/>
        <v>0</v>
      </c>
      <c r="IG69" s="54">
        <f t="shared" si="112"/>
        <v>0</v>
      </c>
      <c r="IH69" s="54">
        <f t="shared" si="113"/>
        <v>0</v>
      </c>
      <c r="II69" s="54">
        <f t="shared" si="114"/>
        <v>0</v>
      </c>
      <c r="IJ69" s="54">
        <f t="shared" si="115"/>
        <v>100</v>
      </c>
      <c r="IK69" s="54">
        <f t="shared" si="116"/>
        <v>0</v>
      </c>
      <c r="IL69" s="54">
        <f t="shared" si="117"/>
        <v>0</v>
      </c>
      <c r="IM69" s="54">
        <f t="shared" si="118"/>
        <v>0</v>
      </c>
      <c r="IN69" s="54">
        <f t="shared" si="119"/>
        <v>0</v>
      </c>
    </row>
    <row r="70" spans="2:248" x14ac:dyDescent="0.35">
      <c r="B70" s="45">
        <v>66</v>
      </c>
      <c r="C70" s="33"/>
      <c r="D70" s="33"/>
      <c r="E70" s="33"/>
      <c r="F70" s="33"/>
      <c r="G70" s="33" t="s">
        <v>79</v>
      </c>
      <c r="H70" s="33"/>
      <c r="I70" s="33"/>
      <c r="J70" s="33" t="s">
        <v>80</v>
      </c>
      <c r="K70" s="33"/>
      <c r="L70" s="33"/>
      <c r="M70" s="33"/>
      <c r="N70" s="33"/>
      <c r="O70" s="33"/>
      <c r="P70" s="33"/>
      <c r="Q70" s="33"/>
      <c r="R70" s="33" t="s">
        <v>80</v>
      </c>
      <c r="S70" s="33"/>
      <c r="T70" s="33"/>
      <c r="U70" s="33"/>
      <c r="V70" s="33"/>
      <c r="X70" s="45">
        <v>66</v>
      </c>
      <c r="Y70" s="33"/>
      <c r="Z70" s="33"/>
      <c r="AA70" s="33"/>
      <c r="AB70" s="33"/>
      <c r="AC70" s="33" t="s">
        <v>79</v>
      </c>
      <c r="AD70" s="33"/>
      <c r="AE70" s="33"/>
      <c r="AF70" s="33" t="s">
        <v>80</v>
      </c>
      <c r="AG70" s="33"/>
      <c r="AH70" s="33"/>
      <c r="AI70" s="33"/>
      <c r="AJ70" s="33"/>
      <c r="AK70" s="33"/>
      <c r="AL70" s="33"/>
      <c r="AM70" s="33"/>
      <c r="AN70" s="33" t="s">
        <v>79</v>
      </c>
      <c r="AO70" s="33"/>
      <c r="AP70" s="33"/>
      <c r="AQ70" s="33"/>
      <c r="AR70" s="33"/>
      <c r="AS70" s="60"/>
      <c r="AT70" s="45">
        <v>66</v>
      </c>
      <c r="AU70" s="33"/>
      <c r="AV70" s="33"/>
      <c r="AW70" s="33"/>
      <c r="AX70" s="33"/>
      <c r="AY70" s="33" t="s">
        <v>79</v>
      </c>
      <c r="AZ70" s="33"/>
      <c r="BA70" s="33"/>
      <c r="BB70" s="33" t="s">
        <v>79</v>
      </c>
      <c r="BC70" s="33"/>
      <c r="BD70" s="33"/>
      <c r="BE70" s="33"/>
      <c r="BF70" s="33"/>
      <c r="BG70" s="33"/>
      <c r="BH70" s="33"/>
      <c r="BI70" s="33"/>
      <c r="BJ70" s="33" t="s">
        <v>79</v>
      </c>
      <c r="BK70" s="33"/>
      <c r="BL70" s="33"/>
      <c r="BM70" s="33"/>
      <c r="BN70" s="33"/>
      <c r="BP70" s="45">
        <v>66</v>
      </c>
      <c r="BQ70" s="33"/>
      <c r="BR70" s="33"/>
      <c r="BS70" s="33"/>
      <c r="BT70" s="33"/>
      <c r="BU70" s="33" t="s">
        <v>507</v>
      </c>
      <c r="BV70" s="33"/>
      <c r="BW70" s="33"/>
      <c r="BX70" s="33" t="s">
        <v>507</v>
      </c>
      <c r="BY70" s="33"/>
      <c r="BZ70" s="33"/>
      <c r="CA70" s="33"/>
      <c r="CB70" s="33"/>
      <c r="CC70" s="33"/>
      <c r="CD70" s="33"/>
      <c r="CE70" s="33"/>
      <c r="CF70" s="33" t="s">
        <v>507</v>
      </c>
      <c r="CG70" s="33"/>
      <c r="CH70" s="33"/>
      <c r="CI70" s="33"/>
      <c r="CJ70" s="33"/>
      <c r="CL70" s="45">
        <v>66</v>
      </c>
      <c r="CM70" s="33" t="str">
        <f t="shared" ref="CM70:CM87" si="122">+IF(AND(C70="CUMPLE",Y70="CUMPLE",AU70="CUMPLE",BQ70="HABILITADO"),"CUMPLE",IF(C70="","","NO CUMPLE"))</f>
        <v/>
      </c>
      <c r="CN70" s="33" t="str">
        <f t="shared" ref="CN70:CN87" si="123">+IF(AND(D70="CUMPLE",Z70="CUMPLE",AV70="CUMPLE",BR70="HABILITADO"),"CUMPLE",IF(D70="","","NO CUMPLE"))</f>
        <v/>
      </c>
      <c r="CO70" s="33" t="str">
        <f t="shared" ref="CO70:CO87" si="124">+IF(AND(E70="CUMPLE",AA70="CUMPLE",AW70="CUMPLE",BS70="HABILITADO"),"CUMPLE",IF(E70="","","NO CUMPLE"))</f>
        <v/>
      </c>
      <c r="CP70" s="33" t="str">
        <f t="shared" ref="CP70:CP87" si="125">+IF(AND(F70="CUMPLE",AB70="CUMPLE",AX70="CUMPLE",BT70="HABILITADO"),"CUMPLE",IF(F70="","","NO CUMPLE"))</f>
        <v/>
      </c>
      <c r="CQ70" s="33" t="str">
        <f t="shared" ref="CQ70:CQ87" si="126">+IF(AND(G70="CUMPLE",AC70="CUMPLE",AY70="CUMPLE",BU70="HABILITADO"),"CUMPLE",IF(G70="","","NO CUMPLE"))</f>
        <v>CUMPLE</v>
      </c>
      <c r="CR70" s="33" t="str">
        <f t="shared" ref="CR70:CR87" si="127">+IF(AND(H70="CUMPLE",AD70="CUMPLE",AZ70="CUMPLE",BV70="HABILITADO"),"CUMPLE",IF(H70="","","NO CUMPLE"))</f>
        <v/>
      </c>
      <c r="CS70" s="33" t="str">
        <f t="shared" ref="CS70:CS87" si="128">+IF(AND(I70="CUMPLE",AE70="CUMPLE",BA70="CUMPLE",BW70="HABILITADO"),"CUMPLE",IF(I70="","","NO CUMPLE"))</f>
        <v/>
      </c>
      <c r="CT70" s="33" t="str">
        <f t="shared" ref="CT70:CT87" si="129">+IF(AND(J70="CUMPLE",AF70="CUMPLE",BB70="CUMPLE",BX70="HABILITADO"),"CUMPLE",IF(J70="","","NO CUMPLE"))</f>
        <v>NO CUMPLE</v>
      </c>
      <c r="CU70" s="33" t="str">
        <f t="shared" ref="CU70:CU87" si="130">+IF(AND(K70="CUMPLE",AG70="CUMPLE",BC70="CUMPLE",BY70="HABILITADO"),"CUMPLE",IF(K70="","","NO CUMPLE"))</f>
        <v/>
      </c>
      <c r="CV70" s="33" t="str">
        <f t="shared" ref="CV70:CV87" si="131">+IF(AND(L70="CUMPLE",AH70="CUMPLE",BD70="CUMPLE",BZ70="HABILITADO"),"CUMPLE",IF(L70="","","NO CUMPLE"))</f>
        <v/>
      </c>
      <c r="CW70" s="33" t="str">
        <f t="shared" ref="CW70:CW87" si="132">+IF(AND(M70="CUMPLE",AI70="CUMPLE",BE70="CUMPLE",CA70="HABILITADO"),"CUMPLE",IF(M70="","","NO CUMPLE"))</f>
        <v/>
      </c>
      <c r="CX70" s="33" t="str">
        <f t="shared" ref="CX70:CX87" si="133">+IF(AND(N70="CUMPLE",AJ70="CUMPLE",BF70="CUMPLE",CB70="HABILITADO"),"CUMPLE",IF(N70="","","NO CUMPLE"))</f>
        <v/>
      </c>
      <c r="CY70" s="33" t="str">
        <f t="shared" ref="CY70:CY87" si="134">+IF(AND(O70="CUMPLE",AK70="CUMPLE",BG70="CUMPLE",CC70="HABILITADO"),"CUMPLE",IF(O70="","","NO CUMPLE"))</f>
        <v/>
      </c>
      <c r="CZ70" s="33" t="str">
        <f t="shared" ref="CZ70:CZ87" si="135">+IF(AND(P70="CUMPLE",AL70="CUMPLE",BH70="CUMPLE",CD70="HABILITADO"),"CUMPLE",IF(P70="","","NO CUMPLE"))</f>
        <v/>
      </c>
      <c r="DA70" s="33" t="str">
        <f t="shared" ref="DA70:DA87" si="136">+IF(AND(Q70="CUMPLE",AM70="CUMPLE",BI70="CUMPLE",CE70="HABILITADO"),"CUMPLE",IF(Q70="","","NO CUMPLE"))</f>
        <v/>
      </c>
      <c r="DB70" s="33" t="str">
        <f t="shared" ref="DB70:DB87" si="137">+IF(AND(R70="CUMPLE",AN70="CUMPLE",BJ70="CUMPLE",CF70="HABILITADO"),"CUMPLE",IF(R70="","","NO CUMPLE"))</f>
        <v>NO CUMPLE</v>
      </c>
      <c r="DC70" s="33" t="str">
        <f t="shared" ref="DC70:DC87" si="138">+IF(AND(S70="CUMPLE",AO70="CUMPLE",BK70="CUMPLE",CG70="HABILITADO"),"CUMPLE",IF(S70="","","NO CUMPLE"))</f>
        <v/>
      </c>
      <c r="DD70" s="33" t="str">
        <f t="shared" ref="DD70:DD87" si="139">+IF(AND(T70="CUMPLE",AP70="CUMPLE",BL70="CUMPLE",CH70="HABILITADO"),"CUMPLE",IF(T70="","","NO CUMPLE"))</f>
        <v/>
      </c>
      <c r="DE70" s="33" t="str">
        <f t="shared" ref="DE70:DE87" si="140">+IF(AND(U70="CUMPLE",AQ70="CUMPLE",BM70="CUMPLE",CI70="HABILITADO"),"CUMPLE",IF(U70="","","NO CUMPLE"))</f>
        <v/>
      </c>
      <c r="DF70" s="33" t="str">
        <f t="shared" ref="DF70:DF87" si="141">+IF(AND(V70="CUMPLE",AR70="CUMPLE",BN70="CUMPLE",CJ70="HABILITADO"),"CUMPLE",IF(V70="","","NO CUMPLE"))</f>
        <v/>
      </c>
      <c r="DH70" s="45">
        <v>66</v>
      </c>
      <c r="DI70" s="33"/>
      <c r="DJ70" s="33"/>
      <c r="DK70" s="33"/>
      <c r="DL70" s="33"/>
      <c r="DM70" s="33" t="s">
        <v>97</v>
      </c>
      <c r="DN70" s="33"/>
      <c r="DO70" s="33"/>
      <c r="DP70" s="33" t="s">
        <v>96</v>
      </c>
      <c r="DQ70" s="33"/>
      <c r="DR70" s="33"/>
      <c r="DS70" s="33"/>
      <c r="DT70" s="33"/>
      <c r="DU70" s="33"/>
      <c r="DV70" s="33"/>
      <c r="DW70" s="33"/>
      <c r="DX70" s="33" t="s">
        <v>98</v>
      </c>
      <c r="DY70" s="33"/>
      <c r="DZ70" s="33"/>
      <c r="EA70" s="33"/>
      <c r="EB70" s="33"/>
      <c r="ED70" s="45">
        <v>66</v>
      </c>
      <c r="EE70" s="33">
        <f t="shared" ref="EE70:EE87" si="142">+IF(OR(DI70="60 meses",DI70="61 meses",DI70="63 meses",DI70="72 meses"),60,IF(OR(DI70="48 meses",DI70="40 meses",DI70="49 meses",DI70="51 meses",DI70="52 meses"),30,IF(OR(DI70="36 meses",DI70="40 meses"),20,0)))</f>
        <v>0</v>
      </c>
      <c r="EF70" s="33">
        <f t="shared" ref="EF70:EF87" si="143">+IF(OR(DJ70="60 meses",DJ70="61 meses",DJ70="63 meses",DJ70="72 meses"),60,IF(OR(DJ70="48 meses",DJ70="40 meses",DJ70="49 meses",DJ70="51 meses",DJ70="52 meses"),30,IF(OR(DJ70="36 meses",DJ70="40 meses"),20,0)))</f>
        <v>0</v>
      </c>
      <c r="EG70" s="33">
        <f t="shared" ref="EG70:EG87" si="144">+IF(OR(DK70="60 meses",DK70="61 meses",DK70="63 meses",DK70="72 meses"),60,IF(OR(DK70="48 meses",DK70="40 meses",DK70="49 meses",DK70="51 meses",DK70="52 meses"),30,IF(OR(DK70="36 meses",DK70="40 meses"),20,0)))</f>
        <v>0</v>
      </c>
      <c r="EH70" s="33">
        <f t="shared" ref="EH70:EH87" si="145">+IF(OR(DL70="60 meses",DL70="61 meses",DL70="63 meses",DL70="72 meses"),60,IF(OR(DL70="48 meses",DL70="40 meses",DL70="49 meses",DL70="51 meses",DL70="52 meses"),30,IF(OR(DL70="36 meses",DL70="40 meses"),20,0)))</f>
        <v>0</v>
      </c>
      <c r="EI70" s="33">
        <f t="shared" ref="EI70:EI87" si="146">+IF(OR(DM70="60 meses",DM70="61 meses",DM70="63 meses",DM70="72 meses"),60,IF(OR(DM70="48 meses",DM70="40 meses",DM70="49 meses",DM70="51 meses",DM70="52 meses"),30,IF(OR(DM70="36 meses",DM70="40 meses"),20,0)))</f>
        <v>0</v>
      </c>
      <c r="EJ70" s="33">
        <f t="shared" ref="EJ70:EJ87" si="147">+IF(OR(DN70="60 meses",DN70="61 meses",DN70="63 meses",DN70="72 meses"),60,IF(OR(DN70="48 meses",DN70="40 meses",DN70="49 meses",DN70="51 meses",DN70="52 meses"),30,IF(OR(DN70="36 meses",DN70="40 meses"),20,0)))</f>
        <v>0</v>
      </c>
      <c r="EK70" s="33">
        <f t="shared" ref="EK70:EK87" si="148">+IF(OR(DO70="60 meses",DO70="61 meses",DO70="63 meses",DO70="72 meses"),60,IF(OR(DO70="48 meses",DO70="40 meses",DO70="49 meses",DO70="51 meses",DO70="52 meses"),30,IF(OR(DO70="36 meses",DO70="40 meses"),20,0)))</f>
        <v>0</v>
      </c>
      <c r="EL70" s="33">
        <f t="shared" ref="EL70:EL87" si="149">+IF(OR(DP70="60 meses",DP70="61 meses",DP70="63 meses",DP70="72 meses"),60,IF(OR(DP70="48 meses",DP70="40 meses",DP70="49 meses",DP70="51 meses",DP70="52 meses"),30,IF(OR(DP70="36 meses",DP70="40 meses"),20,0)))</f>
        <v>60</v>
      </c>
      <c r="EM70" s="33">
        <f t="shared" ref="EM70:EM87" si="150">+IF(OR(DQ70="60 meses",DQ70="61 meses",DQ70="63 meses",DQ70="72 meses"),60,IF(OR(DQ70="48 meses",DQ70="40 meses",DQ70="49 meses",DQ70="51 meses",DQ70="52 meses"),30,IF(OR(DQ70="36 meses",DQ70="40 meses"),20,0)))</f>
        <v>0</v>
      </c>
      <c r="EN70" s="33">
        <f t="shared" ref="EN70:EN87" si="151">+IF(OR(DR70="60 meses",DR70="61 meses",DR70="63 meses",DR70="72 meses"),60,IF(OR(DR70="48 meses",DR70="40 meses",DR70="49 meses",DR70="51 meses",DR70="52 meses"),30,IF(OR(DR70="36 meses",DR70="40 meses"),20,0)))</f>
        <v>0</v>
      </c>
      <c r="EO70" s="33">
        <f t="shared" ref="EO70:EO87" si="152">+IF(OR(DS70="60 meses",DS70="61 meses",DS70="63 meses",DS70="72 meses"),60,IF(OR(DS70="48 meses",DS70="40 meses",DS70="49 meses",DS70="51 meses",DS70="52 meses"),30,IF(OR(DS70="36 meses",DS70="40 meses"),20,0)))</f>
        <v>0</v>
      </c>
      <c r="EP70" s="33">
        <f t="shared" ref="EP70:EP87" si="153">+IF(OR(DT70="60 meses",DT70="61 meses",DT70="63 meses",DT70="72 meses"),60,IF(OR(DT70="48 meses",DT70="40 meses",DT70="49 meses",DT70="51 meses",DT70="52 meses"),30,IF(OR(DT70="36 meses",DT70="40 meses"),20,0)))</f>
        <v>0</v>
      </c>
      <c r="EQ70" s="33">
        <f t="shared" ref="EQ70:EQ87" si="154">+IF(OR(DU70="60 meses",DU70="61 meses",DU70="63 meses",DU70="72 meses"),60,IF(OR(DU70="48 meses",DU70="40 meses",DU70="49 meses",DU70="51 meses",DU70="52 meses"),30,IF(OR(DU70="36 meses",DU70="40 meses"),20,0)))</f>
        <v>0</v>
      </c>
      <c r="ER70" s="33">
        <f t="shared" ref="ER70:ER87" si="155">+IF(OR(DV70="60 meses",DV70="61 meses",DV70="63 meses",DV70="72 meses"),60,IF(OR(DV70="48 meses",DV70="40 meses",DV70="49 meses",DV70="51 meses",DV70="52 meses"),30,IF(OR(DV70="36 meses",DV70="40 meses"),20,0)))</f>
        <v>0</v>
      </c>
      <c r="ES70" s="33">
        <f t="shared" ref="ES70:ES87" si="156">+IF(OR(DW70="60 meses",DW70="61 meses",DW70="63 meses",DW70="72 meses"),60,IF(OR(DW70="48 meses",DW70="40 meses",DW70="49 meses",DW70="51 meses",DW70="52 meses"),30,IF(OR(DW70="36 meses",DW70="40 meses"),20,0)))</f>
        <v>0</v>
      </c>
      <c r="ET70" s="33">
        <f t="shared" ref="ET70:ET87" si="157">+IF(OR(DX70="60 meses",DX70="61 meses",DX70="63 meses",DX70="72 meses"),60,IF(OR(DX70="48 meses",DX70="40 meses",DX70="49 meses",DX70="51 meses",DX70="52 meses"),30,IF(OR(DX70="36 meses",DX70="40 meses"),20,0)))</f>
        <v>60</v>
      </c>
      <c r="EU70" s="33">
        <f t="shared" ref="EU70:EU87" si="158">+IF(OR(DY70="60 meses",DY70="61 meses",DY70="63 meses",DY70="72 meses"),60,IF(OR(DY70="48 meses",DY70="40 meses",DY70="49 meses",DY70="51 meses",DY70="52 meses"),30,IF(OR(DY70="36 meses",DY70="40 meses"),20,0)))</f>
        <v>0</v>
      </c>
      <c r="EV70" s="33">
        <f t="shared" ref="EV70:EV87" si="159">+IF(OR(DZ70="60 meses",DZ70="61 meses",DZ70="63 meses",DZ70="72 meses"),60,IF(OR(DZ70="48 meses",DZ70="40 meses",DZ70="49 meses",DZ70="51 meses",DZ70="52 meses"),30,IF(OR(DZ70="36 meses",DZ70="40 meses"),20,0)))</f>
        <v>0</v>
      </c>
      <c r="EW70" s="33">
        <f t="shared" ref="EW70:EW87" si="160">+IF(OR(EA70="60 meses",EA70="61 meses",EA70="63 meses",EA70="72 meses"),60,IF(OR(EA70="48 meses",EA70="40 meses",EA70="49 meses",EA70="51 meses",EA70="52 meses"),30,IF(OR(EA70="36 meses",EA70="40 meses"),20,0)))</f>
        <v>0</v>
      </c>
      <c r="EX70" s="33">
        <f t="shared" ref="EX70:EX87" si="161">+IF(OR(EB70="60 meses",EB70="61 meses",EB70="63 meses",EB70="72 meses"),60,IF(OR(EB70="48 meses",EB70="40 meses",EB70="49 meses",EB70="51 meses",EB70="52 meses"),30,IF(OR(EB70="36 meses",EB70="40 meses"),20,0)))</f>
        <v>0</v>
      </c>
      <c r="EZ70" s="45">
        <v>66</v>
      </c>
      <c r="FA70" s="38"/>
      <c r="FB70" s="39"/>
      <c r="FC70" s="37"/>
      <c r="FD70" s="37"/>
      <c r="FE70" s="37">
        <v>1806420</v>
      </c>
      <c r="FF70" s="37"/>
      <c r="FG70" s="37"/>
      <c r="FH70" s="37">
        <v>1891267</v>
      </c>
      <c r="FI70" s="37"/>
      <c r="FJ70" s="37"/>
      <c r="FK70" s="43"/>
      <c r="FL70" s="37"/>
      <c r="FM70" s="37"/>
      <c r="FN70" s="37"/>
      <c r="FO70" s="37"/>
      <c r="FP70" s="37">
        <v>2320500</v>
      </c>
      <c r="FQ70" s="37"/>
      <c r="FR70" s="37"/>
      <c r="FS70" s="37"/>
      <c r="FT70" s="37"/>
      <c r="FV70" s="49">
        <v>66</v>
      </c>
      <c r="FW70" s="46">
        <f t="shared" ref="FW70:FW87" si="162">+IF(CM70="Cumple",FA70,0)</f>
        <v>0</v>
      </c>
      <c r="FX70" s="46">
        <f t="shared" ref="FX70:FX87" si="163">+IF(CN70="Cumple",FB70,0)</f>
        <v>0</v>
      </c>
      <c r="FY70" s="46">
        <f t="shared" ref="FY70:FY87" si="164">+IF(CO70="Cumple",FC70,0)</f>
        <v>0</v>
      </c>
      <c r="FZ70" s="46">
        <f t="shared" ref="FZ70:FZ87" si="165">+IF(CP70="Cumple",FD70,0)</f>
        <v>0</v>
      </c>
      <c r="GA70" s="46">
        <f t="shared" ref="GA70:GA87" si="166">+IF(CQ70="Cumple",FE70,0)</f>
        <v>1806420</v>
      </c>
      <c r="GB70" s="46">
        <f t="shared" ref="GB70:GB87" si="167">+IF(CR70="Cumple",FF70,0)</f>
        <v>0</v>
      </c>
      <c r="GC70" s="46">
        <f t="shared" ref="GC70:GC87" si="168">+IF(CS70="Cumple",FG70,0)</f>
        <v>0</v>
      </c>
      <c r="GD70" s="46">
        <f t="shared" ref="GD70:GD87" si="169">+IF(CT70="Cumple",FH70,0)</f>
        <v>0</v>
      </c>
      <c r="GE70" s="46">
        <f t="shared" ref="GE70:GE87" si="170">+IF(CU70="Cumple",FI70,0)</f>
        <v>0</v>
      </c>
      <c r="GF70" s="46">
        <f t="shared" ref="GF70:GF87" si="171">+IF(CV70="Cumple",FJ70,0)</f>
        <v>0</v>
      </c>
      <c r="GG70" s="46">
        <f t="shared" ref="GG70:GG87" si="172">+IF(CW70="Cumple",FK70,0)</f>
        <v>0</v>
      </c>
      <c r="GH70" s="46">
        <f t="shared" ref="GH70:GH87" si="173">+IF(CX70="Cumple",FL70,0)</f>
        <v>0</v>
      </c>
      <c r="GI70" s="46">
        <f t="shared" ref="GI70:GI87" si="174">+IF(CY70="Cumple",FM70,0)</f>
        <v>0</v>
      </c>
      <c r="GJ70" s="46">
        <f t="shared" ref="GJ70:GJ87" si="175">+IF(CZ70="Cumple",FN70,0)</f>
        <v>0</v>
      </c>
      <c r="GK70" s="46">
        <f t="shared" ref="GK70:GK87" si="176">+IF(DA70="Cumple",FO70,0)</f>
        <v>0</v>
      </c>
      <c r="GL70" s="46">
        <f t="shared" ref="GL70:GL87" si="177">+IF(DB70="Cumple",FP70,0)</f>
        <v>0</v>
      </c>
      <c r="GM70" s="46">
        <f t="shared" ref="GM70:GM87" si="178">+IF(DC70="Cumple",FQ70,0)</f>
        <v>0</v>
      </c>
      <c r="GN70" s="46">
        <f t="shared" ref="GN70:GN87" si="179">+IF(DD70="Cumple",FR70,0)</f>
        <v>0</v>
      </c>
      <c r="GO70" s="46">
        <f t="shared" ref="GO70:GO87" si="180">+IF(DE70="Cumple",FS70,0)</f>
        <v>0</v>
      </c>
      <c r="GP70" s="46">
        <f t="shared" ref="GP70:GP87" si="181">+IF(DF70="Cumple",FT70,0)</f>
        <v>0</v>
      </c>
      <c r="GQ70" s="129">
        <f t="array" ref="GQ70">+MIN(IF(FW70:GP70&lt;&gt;0,FW70:GP70))</f>
        <v>1806420</v>
      </c>
      <c r="GR70" s="121">
        <v>2794950.62</v>
      </c>
      <c r="GS70" s="132" t="str">
        <f t="shared" ref="GS70:GS87" si="182">+IF(GR70&lt;GQ70,"No cumple","Cumple")</f>
        <v>Cumple</v>
      </c>
      <c r="GT70" s="117"/>
      <c r="GU70" s="45">
        <v>66</v>
      </c>
      <c r="GV70" s="53">
        <f t="shared" ref="GV70:GV87" si="183">+IFERROR(IF(AND(FW70=$GQ70,FW70&gt;0),40,(($GQ70*40)/FW70)),0)</f>
        <v>0</v>
      </c>
      <c r="GW70" s="53">
        <f t="shared" ref="GW70:GW87" si="184">+IFERROR(IF(AND(FX70=$GQ70,FX70&gt;0),40,(($GQ70*40)/FX70)),0)</f>
        <v>0</v>
      </c>
      <c r="GX70" s="53">
        <f t="shared" ref="GX70:GX87" si="185">+IFERROR(IF(AND(FY70=$GQ70,FY70&gt;0),40,(($GQ70*40)/FY70)),0)</f>
        <v>0</v>
      </c>
      <c r="GY70" s="53">
        <f t="shared" ref="GY70:GY87" si="186">+IFERROR(IF(AND(FZ70=$GQ70,FZ70&gt;0),40,(($GQ70*40)/FZ70)),0)</f>
        <v>0</v>
      </c>
      <c r="GZ70" s="53">
        <f t="shared" ref="GZ70:GZ87" si="187">+IFERROR(IF(AND(GA70=$GQ70,GA70&gt;0),40,(($GQ70*40)/GA70)),0)</f>
        <v>40</v>
      </c>
      <c r="HA70" s="53">
        <f t="shared" ref="HA70:HA87" si="188">+IFERROR(IF(AND(GB70=$GQ70,GB70&gt;0),40,(($GQ70*40)/GB70)),0)</f>
        <v>0</v>
      </c>
      <c r="HB70" s="53">
        <f t="shared" ref="HB70:HB87" si="189">+IFERROR(IF(AND(GC70=$GQ70,GC70&gt;0),40,(($GQ70*40)/GC70)),0)</f>
        <v>0</v>
      </c>
      <c r="HC70" s="53">
        <f t="shared" ref="HC70:HC87" si="190">+IFERROR(IF(AND(GD70=$GQ70,GD70&gt;0),40,(($GQ70*40)/GD70)),0)</f>
        <v>0</v>
      </c>
      <c r="HD70" s="53">
        <f t="shared" ref="HD70:HD87" si="191">+IFERROR(IF(AND(GE70=$GQ70,GE70&gt;0),40,(($GQ70*40)/GE70)),0)</f>
        <v>0</v>
      </c>
      <c r="HE70" s="53">
        <f t="shared" ref="HE70:HE87" si="192">+IFERROR(IF(AND(GF70=$GQ70,GF70&gt;0),40,(($GQ70*40)/GF70)),0)</f>
        <v>0</v>
      </c>
      <c r="HF70" s="53">
        <f t="shared" ref="HF70:HF87" si="193">+IFERROR(IF(AND(GG70=$GQ70,GG70&gt;0),40,(($GQ70*40)/GG70)),0)</f>
        <v>0</v>
      </c>
      <c r="HG70" s="53">
        <f t="shared" ref="HG70:HG87" si="194">+IFERROR(IF(AND(GH70=$GQ70,GH70&gt;0),40,(($GQ70*40)/GH70)),0)</f>
        <v>0</v>
      </c>
      <c r="HH70" s="53">
        <f t="shared" ref="HH70:HH87" si="195">+IFERROR(IF(AND(GI70=$GQ70,GI70&gt;0),40,(($GQ70*40)/GI70)),0)</f>
        <v>0</v>
      </c>
      <c r="HI70" s="53">
        <f t="shared" ref="HI70:HI87" si="196">+IFERROR(IF(AND(GJ70=$GQ70,GJ70&gt;0),40,(($GQ70*40)/GJ70)),0)</f>
        <v>0</v>
      </c>
      <c r="HJ70" s="53">
        <f t="shared" ref="HJ70:HJ87" si="197">+IFERROR(IF(AND(GK70=$GQ70,GK70&gt;0),40,(($GQ70*40)/GK70)),0)</f>
        <v>0</v>
      </c>
      <c r="HK70" s="53">
        <f t="shared" ref="HK70:HK87" si="198">+IFERROR(IF(AND(GL70=$GQ70,GL70&gt;0),40,(($GQ70*40)/GL70)),0)</f>
        <v>0</v>
      </c>
      <c r="HL70" s="53">
        <f t="shared" ref="HL70:HL87" si="199">+IFERROR(IF(AND(GM70=$GQ70,GM70&gt;0),40,(($GQ70*40)/GM70)),0)</f>
        <v>0</v>
      </c>
      <c r="HM70" s="53">
        <f t="shared" ref="HM70:HM87" si="200">+IFERROR(IF(AND(GN70=$GQ70,GN70&gt;0),40,(($GQ70*40)/GN70)),0)</f>
        <v>0</v>
      </c>
      <c r="HN70" s="53">
        <f t="shared" ref="HN70:HN87" si="201">+IFERROR(IF(AND(GO70=$GQ70,GO70&gt;0),40,(($GQ70*40)/GO70)),0)</f>
        <v>0</v>
      </c>
      <c r="HO70" s="54">
        <f t="shared" ref="HO70:HO87" si="202">+IFERROR(IF(AND(GP70=$GQ70,GP70&gt;0),40,(($GQ70*40)/GP70)),0)</f>
        <v>0</v>
      </c>
      <c r="HQ70" s="45">
        <v>66</v>
      </c>
      <c r="HR70" s="56">
        <f t="shared" si="121"/>
        <v>40</v>
      </c>
      <c r="HS70" s="61" t="str">
        <f>+IF(MAXA(HU70:IN70)=0,"NO ADJUDICADO",HLOOKUP(MAXA(HU70:IN70),HU70:$IN$93,(90-HQ70),FALSE))</f>
        <v>CESAR TABARES L Y  COMPAÑÍA LTDA -  CTL COMPANY</v>
      </c>
      <c r="HT70" s="119">
        <f t="shared" ref="HT70:HT87" si="203">+GQ70</f>
        <v>1806420</v>
      </c>
      <c r="HU70" s="54">
        <f t="shared" ref="HU70:HU87" si="204">+IF(GV70=0,0,(GV70+EE70))</f>
        <v>0</v>
      </c>
      <c r="HV70" s="54">
        <f t="shared" ref="HV70:HV87" si="205">+IF(GW70=0,0,(GW70+EF70))</f>
        <v>0</v>
      </c>
      <c r="HW70" s="54">
        <f t="shared" ref="HW70:HW87" si="206">+IF(GX70=0,0,(GX70+EG70))</f>
        <v>0</v>
      </c>
      <c r="HX70" s="54">
        <f t="shared" ref="HX70:HX87" si="207">+IF(GY70=0,0,(GY70+EH70))</f>
        <v>0</v>
      </c>
      <c r="HY70" s="54">
        <f t="shared" ref="HY70:HY87" si="208">+IF(GZ70=0,0,(GZ70+EI70))</f>
        <v>40</v>
      </c>
      <c r="HZ70" s="54">
        <f t="shared" ref="HZ70:HZ87" si="209">+IF(HA70=0,0,(HA70+EJ70))</f>
        <v>0</v>
      </c>
      <c r="IA70" s="54">
        <f t="shared" ref="IA70:IA87" si="210">+IF(HB70=0,0,(HB70+EK70))</f>
        <v>0</v>
      </c>
      <c r="IB70" s="54">
        <f t="shared" ref="IB70:IB87" si="211">+IF(HC70=0,0,(HC70+EL70))</f>
        <v>0</v>
      </c>
      <c r="IC70" s="54">
        <f t="shared" ref="IC70:IC87" si="212">+IF(HD70=0,0,(HD70+EM70))</f>
        <v>0</v>
      </c>
      <c r="ID70" s="54">
        <f t="shared" ref="ID70:ID87" si="213">+IF(HE70=0,0,(HE70+EN70))</f>
        <v>0</v>
      </c>
      <c r="IE70" s="54">
        <f t="shared" ref="IE70:IE87" si="214">+IF(HF70=0,0,(HF70+EO70))</f>
        <v>0</v>
      </c>
      <c r="IF70" s="54">
        <f t="shared" ref="IF70:IF87" si="215">+IF(HG70=0,0,(HG70+EP70))</f>
        <v>0</v>
      </c>
      <c r="IG70" s="54">
        <f t="shared" ref="IG70:IG87" si="216">+IF(HH70=0,0,(HH70+EQ70))</f>
        <v>0</v>
      </c>
      <c r="IH70" s="54">
        <f t="shared" ref="IH70:IH87" si="217">+IF(HI70=0,0,(HI70+ER70))</f>
        <v>0</v>
      </c>
      <c r="II70" s="54">
        <f t="shared" ref="II70:II87" si="218">+IF(HJ70=0,0,(HJ70+ES70))</f>
        <v>0</v>
      </c>
      <c r="IJ70" s="54">
        <f t="shared" ref="IJ70:IJ87" si="219">+IF(HK70=0,0,(HK70+ET70))</f>
        <v>0</v>
      </c>
      <c r="IK70" s="54">
        <f t="shared" ref="IK70:IK87" si="220">+IF(HL70=0,0,(HL70+EU70))</f>
        <v>0</v>
      </c>
      <c r="IL70" s="54">
        <f t="shared" ref="IL70:IL87" si="221">+IF(HM70=0,0,(HM70+EV70))</f>
        <v>0</v>
      </c>
      <c r="IM70" s="54">
        <f t="shared" ref="IM70:IM87" si="222">+IF(HN70=0,0,(HN70+EW70))</f>
        <v>0</v>
      </c>
      <c r="IN70" s="54">
        <f t="shared" ref="IN70:IN87" si="223">+IF(HO70=0,0,(HO70+EX70))</f>
        <v>0</v>
      </c>
    </row>
    <row r="71" spans="2:248" x14ac:dyDescent="0.35">
      <c r="B71" s="45">
        <v>67</v>
      </c>
      <c r="C71" s="33"/>
      <c r="D71" s="33"/>
      <c r="E71" s="33"/>
      <c r="F71" s="33"/>
      <c r="G71" s="33" t="s">
        <v>79</v>
      </c>
      <c r="H71" s="33"/>
      <c r="I71" s="33"/>
      <c r="J71" s="33" t="s">
        <v>80</v>
      </c>
      <c r="K71" s="33"/>
      <c r="L71" s="33"/>
      <c r="M71" s="33"/>
      <c r="N71" s="33"/>
      <c r="O71" s="33" t="s">
        <v>80</v>
      </c>
      <c r="P71" s="33"/>
      <c r="Q71" s="33" t="s">
        <v>80</v>
      </c>
      <c r="R71" s="33" t="s">
        <v>79</v>
      </c>
      <c r="S71" s="33"/>
      <c r="T71" s="33" t="s">
        <v>79</v>
      </c>
      <c r="U71" s="33"/>
      <c r="V71" s="33"/>
      <c r="X71" s="45">
        <v>67</v>
      </c>
      <c r="Y71" s="33"/>
      <c r="Z71" s="33"/>
      <c r="AA71" s="33"/>
      <c r="AB71" s="33"/>
      <c r="AC71" s="33" t="s">
        <v>79</v>
      </c>
      <c r="AD71" s="33"/>
      <c r="AE71" s="33"/>
      <c r="AF71" s="33" t="s">
        <v>80</v>
      </c>
      <c r="AG71" s="33"/>
      <c r="AH71" s="33"/>
      <c r="AI71" s="33"/>
      <c r="AJ71" s="33"/>
      <c r="AK71" s="33" t="s">
        <v>80</v>
      </c>
      <c r="AL71" s="33"/>
      <c r="AM71" s="33" t="s">
        <v>79</v>
      </c>
      <c r="AN71" s="33" t="s">
        <v>79</v>
      </c>
      <c r="AO71" s="33"/>
      <c r="AP71" s="33" t="s">
        <v>79</v>
      </c>
      <c r="AQ71" s="33"/>
      <c r="AR71" s="33"/>
      <c r="AS71" s="60"/>
      <c r="AT71" s="45">
        <v>67</v>
      </c>
      <c r="AU71" s="33"/>
      <c r="AV71" s="33"/>
      <c r="AW71" s="33"/>
      <c r="AX71" s="33"/>
      <c r="AY71" s="33" t="s">
        <v>79</v>
      </c>
      <c r="AZ71" s="33"/>
      <c r="BA71" s="33"/>
      <c r="BB71" s="33" t="s">
        <v>79</v>
      </c>
      <c r="BC71" s="33"/>
      <c r="BD71" s="33"/>
      <c r="BE71" s="33"/>
      <c r="BF71" s="33"/>
      <c r="BG71" s="33" t="s">
        <v>79</v>
      </c>
      <c r="BH71" s="33"/>
      <c r="BI71" s="33" t="s">
        <v>79</v>
      </c>
      <c r="BJ71" s="33" t="s">
        <v>79</v>
      </c>
      <c r="BK71" s="33"/>
      <c r="BL71" s="33" t="s">
        <v>79</v>
      </c>
      <c r="BM71" s="33"/>
      <c r="BN71" s="33"/>
      <c r="BP71" s="45">
        <v>67</v>
      </c>
      <c r="BQ71" s="33"/>
      <c r="BR71" s="33"/>
      <c r="BS71" s="33"/>
      <c r="BT71" s="33"/>
      <c r="BU71" s="33" t="s">
        <v>507</v>
      </c>
      <c r="BV71" s="33"/>
      <c r="BW71" s="33"/>
      <c r="BX71" s="33" t="s">
        <v>507</v>
      </c>
      <c r="BY71" s="33"/>
      <c r="BZ71" s="33"/>
      <c r="CA71" s="33"/>
      <c r="CB71" s="33"/>
      <c r="CC71" s="33" t="s">
        <v>507</v>
      </c>
      <c r="CD71" s="33"/>
      <c r="CE71" s="33" t="s">
        <v>507</v>
      </c>
      <c r="CF71" s="33" t="s">
        <v>507</v>
      </c>
      <c r="CG71" s="33"/>
      <c r="CH71" s="33" t="s">
        <v>507</v>
      </c>
      <c r="CI71" s="33"/>
      <c r="CJ71" s="33"/>
      <c r="CL71" s="45">
        <v>67</v>
      </c>
      <c r="CM71" s="33" t="str">
        <f t="shared" si="122"/>
        <v/>
      </c>
      <c r="CN71" s="33" t="str">
        <f t="shared" si="123"/>
        <v/>
      </c>
      <c r="CO71" s="33" t="str">
        <f t="shared" si="124"/>
        <v/>
      </c>
      <c r="CP71" s="33" t="str">
        <f t="shared" si="125"/>
        <v/>
      </c>
      <c r="CQ71" s="33" t="str">
        <f t="shared" si="126"/>
        <v>CUMPLE</v>
      </c>
      <c r="CR71" s="33" t="str">
        <f t="shared" si="127"/>
        <v/>
      </c>
      <c r="CS71" s="33" t="str">
        <f t="shared" si="128"/>
        <v/>
      </c>
      <c r="CT71" s="33" t="str">
        <f t="shared" si="129"/>
        <v>NO CUMPLE</v>
      </c>
      <c r="CU71" s="33" t="str">
        <f t="shared" si="130"/>
        <v/>
      </c>
      <c r="CV71" s="33" t="str">
        <f t="shared" si="131"/>
        <v/>
      </c>
      <c r="CW71" s="33" t="str">
        <f t="shared" si="132"/>
        <v/>
      </c>
      <c r="CX71" s="33" t="str">
        <f t="shared" si="133"/>
        <v/>
      </c>
      <c r="CY71" s="33" t="str">
        <f t="shared" si="134"/>
        <v>NO CUMPLE</v>
      </c>
      <c r="CZ71" s="33" t="str">
        <f t="shared" si="135"/>
        <v/>
      </c>
      <c r="DA71" s="33" t="str">
        <f t="shared" si="136"/>
        <v>NO CUMPLE</v>
      </c>
      <c r="DB71" s="33" t="str">
        <f t="shared" si="137"/>
        <v>CUMPLE</v>
      </c>
      <c r="DC71" s="33" t="str">
        <f t="shared" si="138"/>
        <v/>
      </c>
      <c r="DD71" s="33" t="str">
        <f t="shared" si="139"/>
        <v>CUMPLE</v>
      </c>
      <c r="DE71" s="33" t="str">
        <f t="shared" si="140"/>
        <v/>
      </c>
      <c r="DF71" s="33" t="str">
        <f t="shared" si="141"/>
        <v/>
      </c>
      <c r="DH71" s="45">
        <v>67</v>
      </c>
      <c r="DI71" s="33"/>
      <c r="DJ71" s="33"/>
      <c r="DK71" s="33"/>
      <c r="DL71" s="33"/>
      <c r="DM71" s="33" t="s">
        <v>95</v>
      </c>
      <c r="DN71" s="33"/>
      <c r="DO71" s="33"/>
      <c r="DP71" s="33" t="s">
        <v>96</v>
      </c>
      <c r="DQ71" s="33"/>
      <c r="DR71" s="33"/>
      <c r="DS71" s="33"/>
      <c r="DT71" s="33"/>
      <c r="DU71" s="33" t="s">
        <v>508</v>
      </c>
      <c r="DV71" s="33"/>
      <c r="DW71" s="33" t="s">
        <v>98</v>
      </c>
      <c r="DX71" s="33" t="s">
        <v>98</v>
      </c>
      <c r="DY71" s="33"/>
      <c r="DZ71" s="33" t="s">
        <v>95</v>
      </c>
      <c r="EA71" s="33"/>
      <c r="EB71" s="33"/>
      <c r="ED71" s="45">
        <v>67</v>
      </c>
      <c r="EE71" s="33">
        <f t="shared" si="142"/>
        <v>0</v>
      </c>
      <c r="EF71" s="33">
        <f t="shared" si="143"/>
        <v>0</v>
      </c>
      <c r="EG71" s="33">
        <f t="shared" si="144"/>
        <v>0</v>
      </c>
      <c r="EH71" s="33">
        <f t="shared" si="145"/>
        <v>0</v>
      </c>
      <c r="EI71" s="33">
        <f t="shared" si="146"/>
        <v>20</v>
      </c>
      <c r="EJ71" s="33">
        <f t="shared" si="147"/>
        <v>0</v>
      </c>
      <c r="EK71" s="33">
        <f t="shared" si="148"/>
        <v>0</v>
      </c>
      <c r="EL71" s="33">
        <f t="shared" si="149"/>
        <v>60</v>
      </c>
      <c r="EM71" s="33">
        <f t="shared" si="150"/>
        <v>0</v>
      </c>
      <c r="EN71" s="33">
        <f t="shared" si="151"/>
        <v>0</v>
      </c>
      <c r="EO71" s="33">
        <f t="shared" si="152"/>
        <v>0</v>
      </c>
      <c r="EP71" s="33">
        <f t="shared" si="153"/>
        <v>0</v>
      </c>
      <c r="EQ71" s="33">
        <f t="shared" si="154"/>
        <v>60</v>
      </c>
      <c r="ER71" s="33">
        <f t="shared" si="155"/>
        <v>0</v>
      </c>
      <c r="ES71" s="33">
        <f t="shared" si="156"/>
        <v>60</v>
      </c>
      <c r="ET71" s="33">
        <f t="shared" si="157"/>
        <v>60</v>
      </c>
      <c r="EU71" s="33">
        <f t="shared" si="158"/>
        <v>0</v>
      </c>
      <c r="EV71" s="33">
        <f t="shared" si="159"/>
        <v>20</v>
      </c>
      <c r="EW71" s="33">
        <f t="shared" si="160"/>
        <v>0</v>
      </c>
      <c r="EX71" s="33">
        <f t="shared" si="161"/>
        <v>0</v>
      </c>
      <c r="EZ71" s="45">
        <v>67</v>
      </c>
      <c r="FA71" s="38"/>
      <c r="FB71" s="39"/>
      <c r="FC71" s="37"/>
      <c r="FD71" s="37"/>
      <c r="FE71" s="37">
        <v>38675000</v>
      </c>
      <c r="FF71" s="37"/>
      <c r="FG71" s="37"/>
      <c r="FH71" s="37">
        <v>36295000</v>
      </c>
      <c r="FI71" s="37"/>
      <c r="FJ71" s="37"/>
      <c r="FK71" s="44"/>
      <c r="FL71" s="37"/>
      <c r="FM71" s="37">
        <v>43994300</v>
      </c>
      <c r="FN71" s="37"/>
      <c r="FO71" s="37">
        <v>44250150</v>
      </c>
      <c r="FP71" s="37">
        <v>44105327</v>
      </c>
      <c r="FQ71" s="37"/>
      <c r="FR71" s="37">
        <v>44251999</v>
      </c>
      <c r="FS71" s="37"/>
      <c r="FT71" s="37"/>
      <c r="FV71" s="49">
        <v>67</v>
      </c>
      <c r="FW71" s="46">
        <f t="shared" si="162"/>
        <v>0</v>
      </c>
      <c r="FX71" s="46">
        <f t="shared" si="163"/>
        <v>0</v>
      </c>
      <c r="FY71" s="46">
        <f t="shared" si="164"/>
        <v>0</v>
      </c>
      <c r="FZ71" s="46">
        <f t="shared" si="165"/>
        <v>0</v>
      </c>
      <c r="GA71" s="46">
        <f t="shared" si="166"/>
        <v>38675000</v>
      </c>
      <c r="GB71" s="46">
        <f t="shared" si="167"/>
        <v>0</v>
      </c>
      <c r="GC71" s="46">
        <f t="shared" si="168"/>
        <v>0</v>
      </c>
      <c r="GD71" s="46">
        <f t="shared" si="169"/>
        <v>0</v>
      </c>
      <c r="GE71" s="46">
        <f t="shared" si="170"/>
        <v>0</v>
      </c>
      <c r="GF71" s="46">
        <f t="shared" si="171"/>
        <v>0</v>
      </c>
      <c r="GG71" s="46">
        <f t="shared" si="172"/>
        <v>0</v>
      </c>
      <c r="GH71" s="46">
        <f t="shared" si="173"/>
        <v>0</v>
      </c>
      <c r="GI71" s="46">
        <f t="shared" si="174"/>
        <v>0</v>
      </c>
      <c r="GJ71" s="46">
        <f t="shared" si="175"/>
        <v>0</v>
      </c>
      <c r="GK71" s="46">
        <f t="shared" si="176"/>
        <v>0</v>
      </c>
      <c r="GL71" s="46">
        <f t="shared" si="177"/>
        <v>44105327</v>
      </c>
      <c r="GM71" s="46">
        <f t="shared" si="178"/>
        <v>0</v>
      </c>
      <c r="GN71" s="46">
        <f t="shared" si="179"/>
        <v>44251999</v>
      </c>
      <c r="GO71" s="46">
        <f t="shared" si="180"/>
        <v>0</v>
      </c>
      <c r="GP71" s="46">
        <f t="shared" si="181"/>
        <v>0</v>
      </c>
      <c r="GQ71" s="129">
        <f t="array" ref="GQ71">+MIN(IF(FW71:GP71&lt;&gt;0,FW71:GP71))</f>
        <v>38675000</v>
      </c>
      <c r="GR71" s="121">
        <v>44252530</v>
      </c>
      <c r="GS71" s="132" t="str">
        <f t="shared" si="182"/>
        <v>Cumple</v>
      </c>
      <c r="GT71" s="117"/>
      <c r="GU71" s="45">
        <v>67</v>
      </c>
      <c r="GV71" s="53">
        <f t="shared" si="183"/>
        <v>0</v>
      </c>
      <c r="GW71" s="53">
        <f t="shared" si="184"/>
        <v>0</v>
      </c>
      <c r="GX71" s="53">
        <f t="shared" si="185"/>
        <v>0</v>
      </c>
      <c r="GY71" s="53">
        <f t="shared" si="186"/>
        <v>0</v>
      </c>
      <c r="GZ71" s="53">
        <f t="shared" si="187"/>
        <v>40</v>
      </c>
      <c r="HA71" s="53">
        <f t="shared" si="188"/>
        <v>0</v>
      </c>
      <c r="HB71" s="53">
        <f t="shared" si="189"/>
        <v>0</v>
      </c>
      <c r="HC71" s="53">
        <f t="shared" si="190"/>
        <v>0</v>
      </c>
      <c r="HD71" s="53">
        <f t="shared" si="191"/>
        <v>0</v>
      </c>
      <c r="HE71" s="53">
        <f t="shared" si="192"/>
        <v>0</v>
      </c>
      <c r="HF71" s="53">
        <f t="shared" si="193"/>
        <v>0</v>
      </c>
      <c r="HG71" s="53">
        <f t="shared" si="194"/>
        <v>0</v>
      </c>
      <c r="HH71" s="53">
        <f t="shared" si="195"/>
        <v>0</v>
      </c>
      <c r="HI71" s="53">
        <f t="shared" si="196"/>
        <v>0</v>
      </c>
      <c r="HJ71" s="53">
        <f t="shared" si="197"/>
        <v>0</v>
      </c>
      <c r="HK71" s="53">
        <f t="shared" si="198"/>
        <v>35.075128226574535</v>
      </c>
      <c r="HL71" s="53">
        <f t="shared" si="199"/>
        <v>0</v>
      </c>
      <c r="HM71" s="53">
        <f t="shared" si="200"/>
        <v>34.95887270538897</v>
      </c>
      <c r="HN71" s="53">
        <f t="shared" si="201"/>
        <v>0</v>
      </c>
      <c r="HO71" s="54">
        <f t="shared" si="202"/>
        <v>0</v>
      </c>
      <c r="HQ71" s="45">
        <v>67</v>
      </c>
      <c r="HR71" s="56">
        <f t="shared" si="121"/>
        <v>95.075128226574535</v>
      </c>
      <c r="HS71" s="61" t="str">
        <f>+IF(MAXA(HU71:IN71)=0,"NO ADJUDICADO",HLOOKUP(MAXA(HU71:IN71),HU71:$IN$93,(90-HQ71),FALSE))</f>
        <v>KASSEL GROUP SAS</v>
      </c>
      <c r="HT71" s="119">
        <f t="shared" si="203"/>
        <v>38675000</v>
      </c>
      <c r="HU71" s="54">
        <f t="shared" si="204"/>
        <v>0</v>
      </c>
      <c r="HV71" s="54">
        <f t="shared" si="205"/>
        <v>0</v>
      </c>
      <c r="HW71" s="54">
        <f t="shared" si="206"/>
        <v>0</v>
      </c>
      <c r="HX71" s="54">
        <f t="shared" si="207"/>
        <v>0</v>
      </c>
      <c r="HY71" s="54">
        <f t="shared" si="208"/>
        <v>60</v>
      </c>
      <c r="HZ71" s="54">
        <f t="shared" si="209"/>
        <v>0</v>
      </c>
      <c r="IA71" s="54">
        <f t="shared" si="210"/>
        <v>0</v>
      </c>
      <c r="IB71" s="54">
        <f t="shared" si="211"/>
        <v>0</v>
      </c>
      <c r="IC71" s="54">
        <f t="shared" si="212"/>
        <v>0</v>
      </c>
      <c r="ID71" s="54">
        <f t="shared" si="213"/>
        <v>0</v>
      </c>
      <c r="IE71" s="54">
        <f t="shared" si="214"/>
        <v>0</v>
      </c>
      <c r="IF71" s="54">
        <f t="shared" si="215"/>
        <v>0</v>
      </c>
      <c r="IG71" s="54">
        <f t="shared" si="216"/>
        <v>0</v>
      </c>
      <c r="IH71" s="54">
        <f t="shared" si="217"/>
        <v>0</v>
      </c>
      <c r="II71" s="54">
        <f t="shared" si="218"/>
        <v>0</v>
      </c>
      <c r="IJ71" s="54">
        <f t="shared" si="219"/>
        <v>95.075128226574535</v>
      </c>
      <c r="IK71" s="54">
        <f t="shared" si="220"/>
        <v>0</v>
      </c>
      <c r="IL71" s="54">
        <f t="shared" si="221"/>
        <v>54.95887270538897</v>
      </c>
      <c r="IM71" s="54">
        <f t="shared" si="222"/>
        <v>0</v>
      </c>
      <c r="IN71" s="54">
        <f t="shared" si="223"/>
        <v>0</v>
      </c>
    </row>
    <row r="72" spans="2:248" x14ac:dyDescent="0.35">
      <c r="B72" s="45">
        <v>68</v>
      </c>
      <c r="C72" s="33"/>
      <c r="D72" s="33"/>
      <c r="E72" s="33"/>
      <c r="F72" s="33"/>
      <c r="G72" s="33"/>
      <c r="H72" s="33"/>
      <c r="I72" s="33"/>
      <c r="J72" s="33"/>
      <c r="K72" s="33"/>
      <c r="L72" s="33"/>
      <c r="M72" s="33"/>
      <c r="N72" s="33"/>
      <c r="O72" s="33"/>
      <c r="P72" s="33"/>
      <c r="Q72" s="33"/>
      <c r="R72" s="33"/>
      <c r="S72" s="33"/>
      <c r="T72" s="33"/>
      <c r="U72" s="33"/>
      <c r="V72" s="33"/>
      <c r="X72" s="45">
        <v>68</v>
      </c>
      <c r="Y72" s="33"/>
      <c r="Z72" s="33"/>
      <c r="AA72" s="33"/>
      <c r="AB72" s="33"/>
      <c r="AC72" s="33"/>
      <c r="AD72" s="33"/>
      <c r="AE72" s="33"/>
      <c r="AF72" s="33"/>
      <c r="AG72" s="33"/>
      <c r="AH72" s="33"/>
      <c r="AI72" s="33"/>
      <c r="AJ72" s="33"/>
      <c r="AK72" s="33"/>
      <c r="AL72" s="33"/>
      <c r="AM72" s="33"/>
      <c r="AN72" s="33"/>
      <c r="AO72" s="33"/>
      <c r="AP72" s="33"/>
      <c r="AQ72" s="33"/>
      <c r="AR72" s="33"/>
      <c r="AS72" s="60"/>
      <c r="AT72" s="45">
        <v>68</v>
      </c>
      <c r="AU72" s="33"/>
      <c r="AV72" s="33"/>
      <c r="AW72" s="33"/>
      <c r="AX72" s="33"/>
      <c r="AY72" s="33"/>
      <c r="AZ72" s="33"/>
      <c r="BA72" s="33"/>
      <c r="BB72" s="33"/>
      <c r="BC72" s="33"/>
      <c r="BD72" s="33"/>
      <c r="BE72" s="33"/>
      <c r="BF72" s="33"/>
      <c r="BG72" s="33"/>
      <c r="BH72" s="33"/>
      <c r="BI72" s="33"/>
      <c r="BJ72" s="33"/>
      <c r="BK72" s="33"/>
      <c r="BL72" s="33"/>
      <c r="BM72" s="33"/>
      <c r="BN72" s="33"/>
      <c r="BP72" s="45">
        <v>68</v>
      </c>
      <c r="BQ72" s="33"/>
      <c r="BR72" s="33"/>
      <c r="BS72" s="33"/>
      <c r="BT72" s="33"/>
      <c r="BU72" s="33"/>
      <c r="BV72" s="33"/>
      <c r="BW72" s="33"/>
      <c r="BX72" s="33"/>
      <c r="BY72" s="33"/>
      <c r="BZ72" s="33"/>
      <c r="CA72" s="33"/>
      <c r="CB72" s="33"/>
      <c r="CC72" s="33"/>
      <c r="CD72" s="33"/>
      <c r="CE72" s="33"/>
      <c r="CF72" s="33"/>
      <c r="CG72" s="33"/>
      <c r="CH72" s="33"/>
      <c r="CI72" s="33"/>
      <c r="CJ72" s="33"/>
      <c r="CL72" s="45">
        <v>68</v>
      </c>
      <c r="CM72" s="33" t="str">
        <f t="shared" si="122"/>
        <v/>
      </c>
      <c r="CN72" s="33" t="str">
        <f t="shared" si="123"/>
        <v/>
      </c>
      <c r="CO72" s="33" t="str">
        <f t="shared" si="124"/>
        <v/>
      </c>
      <c r="CP72" s="33" t="str">
        <f t="shared" si="125"/>
        <v/>
      </c>
      <c r="CQ72" s="33" t="str">
        <f t="shared" si="126"/>
        <v/>
      </c>
      <c r="CR72" s="33" t="str">
        <f t="shared" si="127"/>
        <v/>
      </c>
      <c r="CS72" s="33" t="str">
        <f t="shared" si="128"/>
        <v/>
      </c>
      <c r="CT72" s="33" t="str">
        <f t="shared" si="129"/>
        <v/>
      </c>
      <c r="CU72" s="33" t="str">
        <f t="shared" si="130"/>
        <v/>
      </c>
      <c r="CV72" s="33" t="str">
        <f t="shared" si="131"/>
        <v/>
      </c>
      <c r="CW72" s="33" t="str">
        <f t="shared" si="132"/>
        <v/>
      </c>
      <c r="CX72" s="33" t="str">
        <f t="shared" si="133"/>
        <v/>
      </c>
      <c r="CY72" s="33" t="str">
        <f t="shared" si="134"/>
        <v/>
      </c>
      <c r="CZ72" s="33" t="str">
        <f t="shared" si="135"/>
        <v/>
      </c>
      <c r="DA72" s="33" t="str">
        <f t="shared" si="136"/>
        <v/>
      </c>
      <c r="DB72" s="33" t="str">
        <f t="shared" si="137"/>
        <v/>
      </c>
      <c r="DC72" s="33" t="str">
        <f t="shared" si="138"/>
        <v/>
      </c>
      <c r="DD72" s="33" t="str">
        <f t="shared" si="139"/>
        <v/>
      </c>
      <c r="DE72" s="33" t="str">
        <f t="shared" si="140"/>
        <v/>
      </c>
      <c r="DF72" s="33" t="str">
        <f t="shared" si="141"/>
        <v/>
      </c>
      <c r="DH72" s="45">
        <v>68</v>
      </c>
      <c r="DI72" s="33"/>
      <c r="DJ72" s="33"/>
      <c r="DK72" s="33"/>
      <c r="DL72" s="33"/>
      <c r="DM72" s="33"/>
      <c r="DN72" s="33"/>
      <c r="DO72" s="33"/>
      <c r="DP72" s="33"/>
      <c r="DQ72" s="33"/>
      <c r="DR72" s="33"/>
      <c r="DS72" s="33"/>
      <c r="DT72" s="33"/>
      <c r="DU72" s="33"/>
      <c r="DV72" s="33"/>
      <c r="DW72" s="33"/>
      <c r="DX72" s="33"/>
      <c r="DY72" s="33"/>
      <c r="DZ72" s="33"/>
      <c r="EA72" s="33"/>
      <c r="EB72" s="33"/>
      <c r="ED72" s="45">
        <v>68</v>
      </c>
      <c r="EE72" s="33">
        <f t="shared" si="142"/>
        <v>0</v>
      </c>
      <c r="EF72" s="33">
        <f t="shared" si="143"/>
        <v>0</v>
      </c>
      <c r="EG72" s="33">
        <f t="shared" si="144"/>
        <v>0</v>
      </c>
      <c r="EH72" s="33">
        <f t="shared" si="145"/>
        <v>0</v>
      </c>
      <c r="EI72" s="33">
        <f t="shared" si="146"/>
        <v>0</v>
      </c>
      <c r="EJ72" s="33">
        <f t="shared" si="147"/>
        <v>0</v>
      </c>
      <c r="EK72" s="33">
        <f t="shared" si="148"/>
        <v>0</v>
      </c>
      <c r="EL72" s="33">
        <f t="shared" si="149"/>
        <v>0</v>
      </c>
      <c r="EM72" s="33">
        <f t="shared" si="150"/>
        <v>0</v>
      </c>
      <c r="EN72" s="33">
        <f t="shared" si="151"/>
        <v>0</v>
      </c>
      <c r="EO72" s="33">
        <f t="shared" si="152"/>
        <v>0</v>
      </c>
      <c r="EP72" s="33">
        <f t="shared" si="153"/>
        <v>0</v>
      </c>
      <c r="EQ72" s="33">
        <f t="shared" si="154"/>
        <v>0</v>
      </c>
      <c r="ER72" s="33">
        <f t="shared" si="155"/>
        <v>0</v>
      </c>
      <c r="ES72" s="33">
        <f t="shared" si="156"/>
        <v>0</v>
      </c>
      <c r="ET72" s="33">
        <f t="shared" si="157"/>
        <v>0</v>
      </c>
      <c r="EU72" s="33">
        <f t="shared" si="158"/>
        <v>0</v>
      </c>
      <c r="EV72" s="33">
        <f t="shared" si="159"/>
        <v>0</v>
      </c>
      <c r="EW72" s="33">
        <f t="shared" si="160"/>
        <v>0</v>
      </c>
      <c r="EX72" s="33">
        <f t="shared" si="161"/>
        <v>0</v>
      </c>
      <c r="EZ72" s="45">
        <v>68</v>
      </c>
      <c r="FA72" s="38"/>
      <c r="FB72" s="39"/>
      <c r="FC72" s="37"/>
      <c r="FD72" s="37"/>
      <c r="FE72" s="37"/>
      <c r="FF72" s="37"/>
      <c r="FG72" s="37"/>
      <c r="FH72" s="37"/>
      <c r="FI72" s="37"/>
      <c r="FJ72" s="37"/>
      <c r="FK72" s="43"/>
      <c r="FL72" s="37"/>
      <c r="FM72" s="37"/>
      <c r="FN72" s="37"/>
      <c r="FO72" s="37"/>
      <c r="FP72" s="37"/>
      <c r="FQ72" s="37"/>
      <c r="FR72" s="37"/>
      <c r="FS72" s="37"/>
      <c r="FT72" s="37"/>
      <c r="FV72" s="49">
        <v>68</v>
      </c>
      <c r="FW72" s="46">
        <f t="shared" si="162"/>
        <v>0</v>
      </c>
      <c r="FX72" s="46">
        <f t="shared" si="163"/>
        <v>0</v>
      </c>
      <c r="FY72" s="46">
        <f t="shared" si="164"/>
        <v>0</v>
      </c>
      <c r="FZ72" s="46">
        <f t="shared" si="165"/>
        <v>0</v>
      </c>
      <c r="GA72" s="46">
        <f t="shared" si="166"/>
        <v>0</v>
      </c>
      <c r="GB72" s="46">
        <f t="shared" si="167"/>
        <v>0</v>
      </c>
      <c r="GC72" s="46">
        <f t="shared" si="168"/>
        <v>0</v>
      </c>
      <c r="GD72" s="46">
        <f t="shared" si="169"/>
        <v>0</v>
      </c>
      <c r="GE72" s="46">
        <f t="shared" si="170"/>
        <v>0</v>
      </c>
      <c r="GF72" s="46">
        <f t="shared" si="171"/>
        <v>0</v>
      </c>
      <c r="GG72" s="46">
        <f t="shared" si="172"/>
        <v>0</v>
      </c>
      <c r="GH72" s="46">
        <f t="shared" si="173"/>
        <v>0</v>
      </c>
      <c r="GI72" s="46">
        <f t="shared" si="174"/>
        <v>0</v>
      </c>
      <c r="GJ72" s="46">
        <f t="shared" si="175"/>
        <v>0</v>
      </c>
      <c r="GK72" s="46">
        <f t="shared" si="176"/>
        <v>0</v>
      </c>
      <c r="GL72" s="46">
        <f t="shared" si="177"/>
        <v>0</v>
      </c>
      <c r="GM72" s="46">
        <f t="shared" si="178"/>
        <v>0</v>
      </c>
      <c r="GN72" s="46">
        <f t="shared" si="179"/>
        <v>0</v>
      </c>
      <c r="GO72" s="46">
        <f t="shared" si="180"/>
        <v>0</v>
      </c>
      <c r="GP72" s="46">
        <f t="shared" si="181"/>
        <v>0</v>
      </c>
      <c r="GQ72" s="129">
        <f t="array" ref="GQ72">+MIN(IF(FW72:GP72&lt;&gt;0,FW72:GP72))</f>
        <v>0</v>
      </c>
      <c r="GR72" s="121">
        <v>64520788.5</v>
      </c>
      <c r="GS72" s="132" t="str">
        <f t="shared" si="182"/>
        <v>Cumple</v>
      </c>
      <c r="GT72" s="117"/>
      <c r="GU72" s="45">
        <v>68</v>
      </c>
      <c r="GV72" s="53">
        <f t="shared" si="183"/>
        <v>0</v>
      </c>
      <c r="GW72" s="53">
        <f t="shared" si="184"/>
        <v>0</v>
      </c>
      <c r="GX72" s="53">
        <f t="shared" si="185"/>
        <v>0</v>
      </c>
      <c r="GY72" s="53">
        <f t="shared" si="186"/>
        <v>0</v>
      </c>
      <c r="GZ72" s="53">
        <f t="shared" si="187"/>
        <v>0</v>
      </c>
      <c r="HA72" s="53">
        <f t="shared" si="188"/>
        <v>0</v>
      </c>
      <c r="HB72" s="53">
        <f t="shared" si="189"/>
        <v>0</v>
      </c>
      <c r="HC72" s="53">
        <f t="shared" si="190"/>
        <v>0</v>
      </c>
      <c r="HD72" s="53">
        <f t="shared" si="191"/>
        <v>0</v>
      </c>
      <c r="HE72" s="53">
        <f t="shared" si="192"/>
        <v>0</v>
      </c>
      <c r="HF72" s="53">
        <f t="shared" si="193"/>
        <v>0</v>
      </c>
      <c r="HG72" s="53">
        <f t="shared" si="194"/>
        <v>0</v>
      </c>
      <c r="HH72" s="53">
        <f t="shared" si="195"/>
        <v>0</v>
      </c>
      <c r="HI72" s="53">
        <f t="shared" si="196"/>
        <v>0</v>
      </c>
      <c r="HJ72" s="53">
        <f t="shared" si="197"/>
        <v>0</v>
      </c>
      <c r="HK72" s="53">
        <f t="shared" si="198"/>
        <v>0</v>
      </c>
      <c r="HL72" s="53">
        <f t="shared" si="199"/>
        <v>0</v>
      </c>
      <c r="HM72" s="53">
        <f t="shared" si="200"/>
        <v>0</v>
      </c>
      <c r="HN72" s="53">
        <f t="shared" si="201"/>
        <v>0</v>
      </c>
      <c r="HO72" s="54">
        <f t="shared" si="202"/>
        <v>0</v>
      </c>
      <c r="HQ72" s="45">
        <v>68</v>
      </c>
      <c r="HR72" s="56">
        <f t="shared" si="121"/>
        <v>0</v>
      </c>
      <c r="HS72" s="61" t="str">
        <f>+IF(MAXA(HU72:IN72)=0,"NO ADJUDICADO",HLOOKUP(MAXA(HU72:IN72),HU72:$IN$93,(90-HQ72),FALSE))</f>
        <v>NO ADJUDICADO</v>
      </c>
      <c r="HT72" s="119">
        <f t="shared" si="203"/>
        <v>0</v>
      </c>
      <c r="HU72" s="54">
        <f t="shared" si="204"/>
        <v>0</v>
      </c>
      <c r="HV72" s="54">
        <f t="shared" si="205"/>
        <v>0</v>
      </c>
      <c r="HW72" s="54">
        <f t="shared" si="206"/>
        <v>0</v>
      </c>
      <c r="HX72" s="54">
        <f t="shared" si="207"/>
        <v>0</v>
      </c>
      <c r="HY72" s="54">
        <f t="shared" si="208"/>
        <v>0</v>
      </c>
      <c r="HZ72" s="54">
        <f t="shared" si="209"/>
        <v>0</v>
      </c>
      <c r="IA72" s="54">
        <f t="shared" si="210"/>
        <v>0</v>
      </c>
      <c r="IB72" s="54">
        <f t="shared" si="211"/>
        <v>0</v>
      </c>
      <c r="IC72" s="54">
        <f t="shared" si="212"/>
        <v>0</v>
      </c>
      <c r="ID72" s="54">
        <f t="shared" si="213"/>
        <v>0</v>
      </c>
      <c r="IE72" s="54">
        <f t="shared" si="214"/>
        <v>0</v>
      </c>
      <c r="IF72" s="54">
        <f t="shared" si="215"/>
        <v>0</v>
      </c>
      <c r="IG72" s="54">
        <f t="shared" si="216"/>
        <v>0</v>
      </c>
      <c r="IH72" s="54">
        <f t="shared" si="217"/>
        <v>0</v>
      </c>
      <c r="II72" s="54">
        <f t="shared" si="218"/>
        <v>0</v>
      </c>
      <c r="IJ72" s="54">
        <f t="shared" si="219"/>
        <v>0</v>
      </c>
      <c r="IK72" s="54">
        <f t="shared" si="220"/>
        <v>0</v>
      </c>
      <c r="IL72" s="54">
        <f t="shared" si="221"/>
        <v>0</v>
      </c>
      <c r="IM72" s="54">
        <f t="shared" si="222"/>
        <v>0</v>
      </c>
      <c r="IN72" s="54">
        <f t="shared" si="223"/>
        <v>0</v>
      </c>
    </row>
    <row r="73" spans="2:248" x14ac:dyDescent="0.35">
      <c r="B73" s="45">
        <v>69</v>
      </c>
      <c r="C73" s="33"/>
      <c r="D73" s="33"/>
      <c r="E73" s="33"/>
      <c r="F73" s="33"/>
      <c r="G73" s="33" t="s">
        <v>80</v>
      </c>
      <c r="H73" s="33"/>
      <c r="I73" s="33"/>
      <c r="J73" s="33"/>
      <c r="K73" s="33"/>
      <c r="L73" s="33"/>
      <c r="M73" s="33"/>
      <c r="N73" s="33"/>
      <c r="O73" s="33" t="s">
        <v>79</v>
      </c>
      <c r="P73" s="33"/>
      <c r="Q73" s="33" t="s">
        <v>80</v>
      </c>
      <c r="R73" s="33" t="s">
        <v>79</v>
      </c>
      <c r="S73" s="33"/>
      <c r="T73" s="33" t="s">
        <v>80</v>
      </c>
      <c r="U73" s="33"/>
      <c r="V73" s="33"/>
      <c r="X73" s="45">
        <v>69</v>
      </c>
      <c r="Y73" s="33"/>
      <c r="Z73" s="33"/>
      <c r="AA73" s="33"/>
      <c r="AB73" s="33"/>
      <c r="AC73" s="33" t="s">
        <v>79</v>
      </c>
      <c r="AD73" s="33"/>
      <c r="AE73" s="33"/>
      <c r="AF73" s="33"/>
      <c r="AG73" s="33"/>
      <c r="AH73" s="33"/>
      <c r="AI73" s="33"/>
      <c r="AJ73" s="33"/>
      <c r="AK73" s="33" t="s">
        <v>79</v>
      </c>
      <c r="AL73" s="33"/>
      <c r="AM73" s="33" t="s">
        <v>79</v>
      </c>
      <c r="AN73" s="33" t="s">
        <v>79</v>
      </c>
      <c r="AO73" s="33"/>
      <c r="AP73" s="33" t="s">
        <v>79</v>
      </c>
      <c r="AQ73" s="33"/>
      <c r="AR73" s="33"/>
      <c r="AS73" s="60"/>
      <c r="AT73" s="45">
        <v>69</v>
      </c>
      <c r="AU73" s="33"/>
      <c r="AV73" s="33"/>
      <c r="AW73" s="33"/>
      <c r="AX73" s="33"/>
      <c r="AY73" s="33" t="s">
        <v>79</v>
      </c>
      <c r="AZ73" s="33"/>
      <c r="BA73" s="33"/>
      <c r="BB73" s="33"/>
      <c r="BC73" s="33"/>
      <c r="BD73" s="33"/>
      <c r="BE73" s="33"/>
      <c r="BF73" s="33"/>
      <c r="BG73" s="33" t="s">
        <v>79</v>
      </c>
      <c r="BH73" s="33"/>
      <c r="BI73" s="33" t="s">
        <v>79</v>
      </c>
      <c r="BJ73" s="33" t="s">
        <v>79</v>
      </c>
      <c r="BK73" s="33"/>
      <c r="BL73" s="33" t="s">
        <v>79</v>
      </c>
      <c r="BM73" s="33"/>
      <c r="BN73" s="33"/>
      <c r="BP73" s="45">
        <v>69</v>
      </c>
      <c r="BQ73" s="33"/>
      <c r="BR73" s="33"/>
      <c r="BS73" s="33"/>
      <c r="BT73" s="33"/>
      <c r="BU73" s="33" t="s">
        <v>507</v>
      </c>
      <c r="BV73" s="33"/>
      <c r="BW73" s="33"/>
      <c r="BX73" s="33"/>
      <c r="BY73" s="33"/>
      <c r="BZ73" s="33"/>
      <c r="CA73" s="33"/>
      <c r="CB73" s="33"/>
      <c r="CC73" s="33" t="s">
        <v>507</v>
      </c>
      <c r="CD73" s="33"/>
      <c r="CE73" s="33" t="s">
        <v>507</v>
      </c>
      <c r="CF73" s="33" t="s">
        <v>507</v>
      </c>
      <c r="CG73" s="33"/>
      <c r="CH73" s="33" t="s">
        <v>507</v>
      </c>
      <c r="CI73" s="33"/>
      <c r="CJ73" s="33"/>
      <c r="CL73" s="45">
        <v>69</v>
      </c>
      <c r="CM73" s="33" t="str">
        <f t="shared" si="122"/>
        <v/>
      </c>
      <c r="CN73" s="33" t="str">
        <f t="shared" si="123"/>
        <v/>
      </c>
      <c r="CO73" s="33" t="str">
        <f t="shared" si="124"/>
        <v/>
      </c>
      <c r="CP73" s="33" t="str">
        <f t="shared" si="125"/>
        <v/>
      </c>
      <c r="CQ73" s="33" t="str">
        <f t="shared" si="126"/>
        <v>NO CUMPLE</v>
      </c>
      <c r="CR73" s="33" t="str">
        <f t="shared" si="127"/>
        <v/>
      </c>
      <c r="CS73" s="33" t="str">
        <f t="shared" si="128"/>
        <v/>
      </c>
      <c r="CT73" s="33" t="str">
        <f t="shared" si="129"/>
        <v/>
      </c>
      <c r="CU73" s="33" t="str">
        <f t="shared" si="130"/>
        <v/>
      </c>
      <c r="CV73" s="33" t="str">
        <f t="shared" si="131"/>
        <v/>
      </c>
      <c r="CW73" s="33" t="str">
        <f t="shared" si="132"/>
        <v/>
      </c>
      <c r="CX73" s="33" t="str">
        <f t="shared" si="133"/>
        <v/>
      </c>
      <c r="CY73" s="33" t="str">
        <f t="shared" si="134"/>
        <v>CUMPLE</v>
      </c>
      <c r="CZ73" s="33" t="str">
        <f t="shared" si="135"/>
        <v/>
      </c>
      <c r="DA73" s="33" t="str">
        <f t="shared" si="136"/>
        <v>NO CUMPLE</v>
      </c>
      <c r="DB73" s="33" t="str">
        <f t="shared" si="137"/>
        <v>CUMPLE</v>
      </c>
      <c r="DC73" s="33" t="str">
        <f t="shared" si="138"/>
        <v/>
      </c>
      <c r="DD73" s="33" t="str">
        <f t="shared" si="139"/>
        <v>NO CUMPLE</v>
      </c>
      <c r="DE73" s="33" t="str">
        <f t="shared" si="140"/>
        <v/>
      </c>
      <c r="DF73" s="33" t="str">
        <f t="shared" si="141"/>
        <v/>
      </c>
      <c r="DH73" s="45">
        <v>69</v>
      </c>
      <c r="DI73" s="33"/>
      <c r="DJ73" s="33"/>
      <c r="DK73" s="33"/>
      <c r="DL73" s="33"/>
      <c r="DM73" s="33" t="s">
        <v>97</v>
      </c>
      <c r="DN73" s="33"/>
      <c r="DO73" s="33"/>
      <c r="DP73" s="33"/>
      <c r="DQ73" s="33"/>
      <c r="DR73" s="33"/>
      <c r="DS73" s="33"/>
      <c r="DT73" s="33"/>
      <c r="DU73" s="33" t="s">
        <v>508</v>
      </c>
      <c r="DV73" s="33"/>
      <c r="DW73" s="33" t="s">
        <v>98</v>
      </c>
      <c r="DX73" s="33" t="s">
        <v>98</v>
      </c>
      <c r="DY73" s="33"/>
      <c r="DZ73" s="33" t="s">
        <v>95</v>
      </c>
      <c r="EA73" s="33"/>
      <c r="EB73" s="33"/>
      <c r="ED73" s="45">
        <v>69</v>
      </c>
      <c r="EE73" s="33">
        <f t="shared" si="142"/>
        <v>0</v>
      </c>
      <c r="EF73" s="33">
        <f t="shared" si="143"/>
        <v>0</v>
      </c>
      <c r="EG73" s="33">
        <f t="shared" si="144"/>
        <v>0</v>
      </c>
      <c r="EH73" s="33">
        <f t="shared" si="145"/>
        <v>0</v>
      </c>
      <c r="EI73" s="33">
        <f t="shared" si="146"/>
        <v>0</v>
      </c>
      <c r="EJ73" s="33">
        <f t="shared" si="147"/>
        <v>0</v>
      </c>
      <c r="EK73" s="33">
        <f t="shared" si="148"/>
        <v>0</v>
      </c>
      <c r="EL73" s="33">
        <f t="shared" si="149"/>
        <v>0</v>
      </c>
      <c r="EM73" s="33">
        <f t="shared" si="150"/>
        <v>0</v>
      </c>
      <c r="EN73" s="33">
        <f t="shared" si="151"/>
        <v>0</v>
      </c>
      <c r="EO73" s="33">
        <f t="shared" si="152"/>
        <v>0</v>
      </c>
      <c r="EP73" s="33">
        <f t="shared" si="153"/>
        <v>0</v>
      </c>
      <c r="EQ73" s="33">
        <f t="shared" si="154"/>
        <v>60</v>
      </c>
      <c r="ER73" s="33">
        <f t="shared" si="155"/>
        <v>0</v>
      </c>
      <c r="ES73" s="33">
        <f t="shared" si="156"/>
        <v>60</v>
      </c>
      <c r="ET73" s="33">
        <f t="shared" si="157"/>
        <v>60</v>
      </c>
      <c r="EU73" s="33">
        <f t="shared" si="158"/>
        <v>0</v>
      </c>
      <c r="EV73" s="33">
        <f t="shared" si="159"/>
        <v>20</v>
      </c>
      <c r="EW73" s="33">
        <f t="shared" si="160"/>
        <v>0</v>
      </c>
      <c r="EX73" s="33">
        <f t="shared" si="161"/>
        <v>0</v>
      </c>
      <c r="EZ73" s="45">
        <v>69</v>
      </c>
      <c r="FA73" s="38"/>
      <c r="FB73" s="39"/>
      <c r="FC73" s="37"/>
      <c r="FD73" s="37"/>
      <c r="FE73" s="37">
        <v>15422400</v>
      </c>
      <c r="FF73" s="37"/>
      <c r="FG73" s="37"/>
      <c r="FH73" s="37"/>
      <c r="FI73" s="37"/>
      <c r="FJ73" s="37"/>
      <c r="FK73" s="43"/>
      <c r="FL73" s="37"/>
      <c r="FM73" s="37">
        <v>21598500</v>
      </c>
      <c r="FN73" s="37"/>
      <c r="FO73" s="37">
        <v>24293850</v>
      </c>
      <c r="FP73" s="37">
        <v>24276000</v>
      </c>
      <c r="FQ73" s="37"/>
      <c r="FR73" s="37">
        <v>24294921</v>
      </c>
      <c r="FS73" s="37"/>
      <c r="FT73" s="37"/>
      <c r="FV73" s="49">
        <v>69</v>
      </c>
      <c r="FW73" s="46">
        <f t="shared" si="162"/>
        <v>0</v>
      </c>
      <c r="FX73" s="46">
        <f t="shared" si="163"/>
        <v>0</v>
      </c>
      <c r="FY73" s="46">
        <f t="shared" si="164"/>
        <v>0</v>
      </c>
      <c r="FZ73" s="46">
        <f t="shared" si="165"/>
        <v>0</v>
      </c>
      <c r="GA73" s="46">
        <f t="shared" si="166"/>
        <v>0</v>
      </c>
      <c r="GB73" s="46">
        <f t="shared" si="167"/>
        <v>0</v>
      </c>
      <c r="GC73" s="46">
        <f t="shared" si="168"/>
        <v>0</v>
      </c>
      <c r="GD73" s="46">
        <f t="shared" si="169"/>
        <v>0</v>
      </c>
      <c r="GE73" s="46">
        <f t="shared" si="170"/>
        <v>0</v>
      </c>
      <c r="GF73" s="46">
        <f t="shared" si="171"/>
        <v>0</v>
      </c>
      <c r="GG73" s="46">
        <f t="shared" si="172"/>
        <v>0</v>
      </c>
      <c r="GH73" s="46">
        <f t="shared" si="173"/>
        <v>0</v>
      </c>
      <c r="GI73" s="46">
        <f t="shared" si="174"/>
        <v>21598500</v>
      </c>
      <c r="GJ73" s="46">
        <f t="shared" si="175"/>
        <v>0</v>
      </c>
      <c r="GK73" s="46">
        <f t="shared" si="176"/>
        <v>0</v>
      </c>
      <c r="GL73" s="46">
        <f t="shared" si="177"/>
        <v>24276000</v>
      </c>
      <c r="GM73" s="46">
        <f t="shared" si="178"/>
        <v>0</v>
      </c>
      <c r="GN73" s="46">
        <f t="shared" si="179"/>
        <v>0</v>
      </c>
      <c r="GO73" s="46">
        <f t="shared" si="180"/>
        <v>0</v>
      </c>
      <c r="GP73" s="46">
        <f t="shared" si="181"/>
        <v>0</v>
      </c>
      <c r="GQ73" s="129">
        <f t="array" ref="GQ73">+MIN(IF(FW73:GP73&lt;&gt;0,FW73:GP73))</f>
        <v>21598500</v>
      </c>
      <c r="GR73" s="121">
        <v>24295040</v>
      </c>
      <c r="GS73" s="132" t="str">
        <f t="shared" si="182"/>
        <v>Cumple</v>
      </c>
      <c r="GT73" s="117"/>
      <c r="GU73" s="45">
        <v>69</v>
      </c>
      <c r="GV73" s="53">
        <f t="shared" si="183"/>
        <v>0</v>
      </c>
      <c r="GW73" s="53">
        <f t="shared" si="184"/>
        <v>0</v>
      </c>
      <c r="GX73" s="53">
        <f t="shared" si="185"/>
        <v>0</v>
      </c>
      <c r="GY73" s="53">
        <f t="shared" si="186"/>
        <v>0</v>
      </c>
      <c r="GZ73" s="53">
        <f t="shared" si="187"/>
        <v>0</v>
      </c>
      <c r="HA73" s="53">
        <f t="shared" si="188"/>
        <v>0</v>
      </c>
      <c r="HB73" s="53">
        <f t="shared" si="189"/>
        <v>0</v>
      </c>
      <c r="HC73" s="53">
        <f t="shared" si="190"/>
        <v>0</v>
      </c>
      <c r="HD73" s="53">
        <f t="shared" si="191"/>
        <v>0</v>
      </c>
      <c r="HE73" s="53">
        <f t="shared" si="192"/>
        <v>0</v>
      </c>
      <c r="HF73" s="53">
        <f t="shared" si="193"/>
        <v>0</v>
      </c>
      <c r="HG73" s="53">
        <f t="shared" si="194"/>
        <v>0</v>
      </c>
      <c r="HH73" s="53">
        <f t="shared" si="195"/>
        <v>40</v>
      </c>
      <c r="HI73" s="53">
        <f t="shared" si="196"/>
        <v>0</v>
      </c>
      <c r="HJ73" s="53">
        <f t="shared" si="197"/>
        <v>0</v>
      </c>
      <c r="HK73" s="53">
        <f t="shared" si="198"/>
        <v>35.588235294117645</v>
      </c>
      <c r="HL73" s="53">
        <f t="shared" si="199"/>
        <v>0</v>
      </c>
      <c r="HM73" s="53">
        <f t="shared" si="200"/>
        <v>0</v>
      </c>
      <c r="HN73" s="53">
        <f t="shared" si="201"/>
        <v>0</v>
      </c>
      <c r="HO73" s="54">
        <f t="shared" si="202"/>
        <v>0</v>
      </c>
      <c r="HQ73" s="45">
        <v>69</v>
      </c>
      <c r="HR73" s="56">
        <f t="shared" si="121"/>
        <v>100</v>
      </c>
      <c r="HS73" s="61" t="str">
        <f>+IF(MAXA(HU73:IN73)=0,"NO ADJUDICADO",HLOOKUP(MAXA(HU73:IN73),HU73:$IN$93,(90-HQ73),FALSE))</f>
        <v>TECNOLOGIAS GENETICAS LTDA TECNIGEN</v>
      </c>
      <c r="HT73" s="119">
        <f t="shared" si="203"/>
        <v>21598500</v>
      </c>
      <c r="HU73" s="54">
        <f t="shared" si="204"/>
        <v>0</v>
      </c>
      <c r="HV73" s="54">
        <f t="shared" si="205"/>
        <v>0</v>
      </c>
      <c r="HW73" s="54">
        <f t="shared" si="206"/>
        <v>0</v>
      </c>
      <c r="HX73" s="54">
        <f t="shared" si="207"/>
        <v>0</v>
      </c>
      <c r="HY73" s="54">
        <f t="shared" si="208"/>
        <v>0</v>
      </c>
      <c r="HZ73" s="54">
        <f t="shared" si="209"/>
        <v>0</v>
      </c>
      <c r="IA73" s="54">
        <f t="shared" si="210"/>
        <v>0</v>
      </c>
      <c r="IB73" s="54">
        <f t="shared" si="211"/>
        <v>0</v>
      </c>
      <c r="IC73" s="54">
        <f t="shared" si="212"/>
        <v>0</v>
      </c>
      <c r="ID73" s="54">
        <f t="shared" si="213"/>
        <v>0</v>
      </c>
      <c r="IE73" s="54">
        <f t="shared" si="214"/>
        <v>0</v>
      </c>
      <c r="IF73" s="54">
        <f t="shared" si="215"/>
        <v>0</v>
      </c>
      <c r="IG73" s="54">
        <f t="shared" si="216"/>
        <v>100</v>
      </c>
      <c r="IH73" s="54">
        <f t="shared" si="217"/>
        <v>0</v>
      </c>
      <c r="II73" s="54">
        <f t="shared" si="218"/>
        <v>0</v>
      </c>
      <c r="IJ73" s="54">
        <f t="shared" si="219"/>
        <v>95.588235294117652</v>
      </c>
      <c r="IK73" s="54">
        <f t="shared" si="220"/>
        <v>0</v>
      </c>
      <c r="IL73" s="54">
        <f t="shared" si="221"/>
        <v>0</v>
      </c>
      <c r="IM73" s="54">
        <f t="shared" si="222"/>
        <v>0</v>
      </c>
      <c r="IN73" s="54">
        <f t="shared" si="223"/>
        <v>0</v>
      </c>
    </row>
    <row r="74" spans="2:248" x14ac:dyDescent="0.35">
      <c r="B74" s="45">
        <v>70</v>
      </c>
      <c r="C74" s="33"/>
      <c r="D74" s="33"/>
      <c r="E74" s="33"/>
      <c r="F74" s="33"/>
      <c r="G74" s="33"/>
      <c r="H74" s="33"/>
      <c r="I74" s="33"/>
      <c r="J74" s="33"/>
      <c r="K74" s="33"/>
      <c r="L74" s="33"/>
      <c r="M74" s="33"/>
      <c r="N74" s="33"/>
      <c r="O74" s="33"/>
      <c r="P74" s="33"/>
      <c r="Q74" s="33"/>
      <c r="R74" s="33" t="s">
        <v>79</v>
      </c>
      <c r="S74" s="33"/>
      <c r="T74" s="33"/>
      <c r="U74" s="33"/>
      <c r="V74" s="33"/>
      <c r="X74" s="45">
        <v>70</v>
      </c>
      <c r="Y74" s="33"/>
      <c r="Z74" s="33"/>
      <c r="AA74" s="33"/>
      <c r="AB74" s="33"/>
      <c r="AC74" s="33"/>
      <c r="AD74" s="33"/>
      <c r="AE74" s="33"/>
      <c r="AF74" s="33"/>
      <c r="AG74" s="33"/>
      <c r="AH74" s="33"/>
      <c r="AI74" s="33"/>
      <c r="AJ74" s="33"/>
      <c r="AK74" s="33"/>
      <c r="AL74" s="33"/>
      <c r="AM74" s="33"/>
      <c r="AN74" s="33" t="s">
        <v>79</v>
      </c>
      <c r="AO74" s="33"/>
      <c r="AP74" s="33"/>
      <c r="AQ74" s="33"/>
      <c r="AR74" s="33"/>
      <c r="AS74" s="60"/>
      <c r="AT74" s="45">
        <v>70</v>
      </c>
      <c r="AU74" s="33"/>
      <c r="AV74" s="33"/>
      <c r="AW74" s="33"/>
      <c r="AX74" s="33"/>
      <c r="AY74" s="33"/>
      <c r="AZ74" s="33"/>
      <c r="BA74" s="33"/>
      <c r="BB74" s="33"/>
      <c r="BC74" s="33"/>
      <c r="BD74" s="33"/>
      <c r="BE74" s="33"/>
      <c r="BF74" s="33"/>
      <c r="BG74" s="33"/>
      <c r="BH74" s="33"/>
      <c r="BI74" s="33"/>
      <c r="BJ74" s="33" t="s">
        <v>79</v>
      </c>
      <c r="BK74" s="33"/>
      <c r="BL74" s="33"/>
      <c r="BM74" s="33"/>
      <c r="BN74" s="33"/>
      <c r="BP74" s="45">
        <v>70</v>
      </c>
      <c r="BQ74" s="33"/>
      <c r="BR74" s="33"/>
      <c r="BS74" s="33"/>
      <c r="BT74" s="33"/>
      <c r="BU74" s="33"/>
      <c r="BV74" s="33"/>
      <c r="BW74" s="33"/>
      <c r="BX74" s="33"/>
      <c r="BY74" s="33"/>
      <c r="BZ74" s="33"/>
      <c r="CA74" s="33"/>
      <c r="CB74" s="33"/>
      <c r="CC74" s="33"/>
      <c r="CD74" s="33"/>
      <c r="CE74" s="33"/>
      <c r="CF74" s="33" t="s">
        <v>507</v>
      </c>
      <c r="CG74" s="33"/>
      <c r="CH74" s="33"/>
      <c r="CI74" s="33"/>
      <c r="CJ74" s="33"/>
      <c r="CL74" s="45">
        <v>70</v>
      </c>
      <c r="CM74" s="33" t="str">
        <f t="shared" si="122"/>
        <v/>
      </c>
      <c r="CN74" s="33" t="str">
        <f t="shared" si="123"/>
        <v/>
      </c>
      <c r="CO74" s="33" t="str">
        <f t="shared" si="124"/>
        <v/>
      </c>
      <c r="CP74" s="33" t="str">
        <f t="shared" si="125"/>
        <v/>
      </c>
      <c r="CQ74" s="33" t="str">
        <f t="shared" si="126"/>
        <v/>
      </c>
      <c r="CR74" s="33" t="str">
        <f t="shared" si="127"/>
        <v/>
      </c>
      <c r="CS74" s="33" t="str">
        <f t="shared" si="128"/>
        <v/>
      </c>
      <c r="CT74" s="33" t="str">
        <f t="shared" si="129"/>
        <v/>
      </c>
      <c r="CU74" s="33" t="str">
        <f t="shared" si="130"/>
        <v/>
      </c>
      <c r="CV74" s="33" t="str">
        <f t="shared" si="131"/>
        <v/>
      </c>
      <c r="CW74" s="33" t="str">
        <f t="shared" si="132"/>
        <v/>
      </c>
      <c r="CX74" s="33" t="str">
        <f t="shared" si="133"/>
        <v/>
      </c>
      <c r="CY74" s="33" t="str">
        <f t="shared" si="134"/>
        <v/>
      </c>
      <c r="CZ74" s="33" t="str">
        <f t="shared" si="135"/>
        <v/>
      </c>
      <c r="DA74" s="33" t="str">
        <f t="shared" si="136"/>
        <v/>
      </c>
      <c r="DB74" s="33" t="str">
        <f t="shared" si="137"/>
        <v>CUMPLE</v>
      </c>
      <c r="DC74" s="33" t="str">
        <f t="shared" si="138"/>
        <v/>
      </c>
      <c r="DD74" s="33" t="str">
        <f t="shared" si="139"/>
        <v/>
      </c>
      <c r="DE74" s="33" t="str">
        <f t="shared" si="140"/>
        <v/>
      </c>
      <c r="DF74" s="33" t="str">
        <f t="shared" si="141"/>
        <v/>
      </c>
      <c r="DH74" s="45">
        <v>70</v>
      </c>
      <c r="DI74" s="33"/>
      <c r="DJ74" s="33"/>
      <c r="DK74" s="33"/>
      <c r="DL74" s="33"/>
      <c r="DM74" s="33"/>
      <c r="DN74" s="33"/>
      <c r="DO74" s="33"/>
      <c r="DP74" s="33"/>
      <c r="DQ74" s="33"/>
      <c r="DR74" s="33"/>
      <c r="DS74" s="33"/>
      <c r="DT74" s="33"/>
      <c r="DU74" s="33"/>
      <c r="DV74" s="33"/>
      <c r="DW74" s="33"/>
      <c r="DX74" s="33" t="s">
        <v>98</v>
      </c>
      <c r="DY74" s="33"/>
      <c r="DZ74" s="33"/>
      <c r="EA74" s="33"/>
      <c r="EB74" s="33"/>
      <c r="ED74" s="45">
        <v>70</v>
      </c>
      <c r="EE74" s="33">
        <f t="shared" si="142"/>
        <v>0</v>
      </c>
      <c r="EF74" s="33">
        <f t="shared" si="143"/>
        <v>0</v>
      </c>
      <c r="EG74" s="33">
        <f t="shared" si="144"/>
        <v>0</v>
      </c>
      <c r="EH74" s="33">
        <f t="shared" si="145"/>
        <v>0</v>
      </c>
      <c r="EI74" s="33">
        <f t="shared" si="146"/>
        <v>0</v>
      </c>
      <c r="EJ74" s="33">
        <f t="shared" si="147"/>
        <v>0</v>
      </c>
      <c r="EK74" s="33">
        <f t="shared" si="148"/>
        <v>0</v>
      </c>
      <c r="EL74" s="33">
        <f t="shared" si="149"/>
        <v>0</v>
      </c>
      <c r="EM74" s="33">
        <f t="shared" si="150"/>
        <v>0</v>
      </c>
      <c r="EN74" s="33">
        <f t="shared" si="151"/>
        <v>0</v>
      </c>
      <c r="EO74" s="33">
        <f t="shared" si="152"/>
        <v>0</v>
      </c>
      <c r="EP74" s="33">
        <f t="shared" si="153"/>
        <v>0</v>
      </c>
      <c r="EQ74" s="33">
        <f t="shared" si="154"/>
        <v>0</v>
      </c>
      <c r="ER74" s="33">
        <f t="shared" si="155"/>
        <v>0</v>
      </c>
      <c r="ES74" s="33">
        <f t="shared" si="156"/>
        <v>0</v>
      </c>
      <c r="ET74" s="33">
        <f t="shared" si="157"/>
        <v>60</v>
      </c>
      <c r="EU74" s="33">
        <f t="shared" si="158"/>
        <v>0</v>
      </c>
      <c r="EV74" s="33">
        <f t="shared" si="159"/>
        <v>0</v>
      </c>
      <c r="EW74" s="33">
        <f t="shared" si="160"/>
        <v>0</v>
      </c>
      <c r="EX74" s="33">
        <f t="shared" si="161"/>
        <v>0</v>
      </c>
      <c r="EZ74" s="45">
        <v>70</v>
      </c>
      <c r="FA74" s="38"/>
      <c r="FB74" s="39"/>
      <c r="FC74" s="37"/>
      <c r="FD74" s="37"/>
      <c r="FE74" s="37"/>
      <c r="FF74" s="37"/>
      <c r="FG74" s="37"/>
      <c r="FH74" s="37"/>
      <c r="FI74" s="37"/>
      <c r="FJ74" s="37"/>
      <c r="FK74" s="43"/>
      <c r="FL74" s="37"/>
      <c r="FM74" s="37"/>
      <c r="FN74" s="37"/>
      <c r="FO74" s="37"/>
      <c r="FP74" s="37">
        <v>7086450</v>
      </c>
      <c r="FQ74" s="37"/>
      <c r="FR74" s="37"/>
      <c r="FS74" s="37"/>
      <c r="FT74" s="37"/>
      <c r="FV74" s="49">
        <v>70</v>
      </c>
      <c r="FW74" s="46">
        <f t="shared" si="162"/>
        <v>0</v>
      </c>
      <c r="FX74" s="46">
        <f t="shared" si="163"/>
        <v>0</v>
      </c>
      <c r="FY74" s="46">
        <f t="shared" si="164"/>
        <v>0</v>
      </c>
      <c r="FZ74" s="46">
        <f t="shared" si="165"/>
        <v>0</v>
      </c>
      <c r="GA74" s="46">
        <f t="shared" si="166"/>
        <v>0</v>
      </c>
      <c r="GB74" s="46">
        <f t="shared" si="167"/>
        <v>0</v>
      </c>
      <c r="GC74" s="46">
        <f t="shared" si="168"/>
        <v>0</v>
      </c>
      <c r="GD74" s="46">
        <f t="shared" si="169"/>
        <v>0</v>
      </c>
      <c r="GE74" s="46">
        <f t="shared" si="170"/>
        <v>0</v>
      </c>
      <c r="GF74" s="46">
        <f t="shared" si="171"/>
        <v>0</v>
      </c>
      <c r="GG74" s="46">
        <f t="shared" si="172"/>
        <v>0</v>
      </c>
      <c r="GH74" s="46">
        <f t="shared" si="173"/>
        <v>0</v>
      </c>
      <c r="GI74" s="46">
        <f t="shared" si="174"/>
        <v>0</v>
      </c>
      <c r="GJ74" s="46">
        <f t="shared" si="175"/>
        <v>0</v>
      </c>
      <c r="GK74" s="46">
        <f t="shared" si="176"/>
        <v>0</v>
      </c>
      <c r="GL74" s="46">
        <f t="shared" si="177"/>
        <v>7086450</v>
      </c>
      <c r="GM74" s="46">
        <f t="shared" si="178"/>
        <v>0</v>
      </c>
      <c r="GN74" s="46">
        <f t="shared" si="179"/>
        <v>0</v>
      </c>
      <c r="GO74" s="46">
        <f t="shared" si="180"/>
        <v>0</v>
      </c>
      <c r="GP74" s="46">
        <f t="shared" si="181"/>
        <v>0</v>
      </c>
      <c r="GQ74" s="129">
        <f t="array" ref="GQ74">+MIN(IF(FW74:GP74&lt;&gt;0,FW74:GP74))</f>
        <v>7086450</v>
      </c>
      <c r="GR74" s="121">
        <v>7091805</v>
      </c>
      <c r="GS74" s="132" t="str">
        <f t="shared" si="182"/>
        <v>Cumple</v>
      </c>
      <c r="GT74" s="117"/>
      <c r="GU74" s="45">
        <v>70</v>
      </c>
      <c r="GV74" s="53">
        <f t="shared" si="183"/>
        <v>0</v>
      </c>
      <c r="GW74" s="53">
        <f t="shared" si="184"/>
        <v>0</v>
      </c>
      <c r="GX74" s="53">
        <f t="shared" si="185"/>
        <v>0</v>
      </c>
      <c r="GY74" s="53">
        <f t="shared" si="186"/>
        <v>0</v>
      </c>
      <c r="GZ74" s="53">
        <f t="shared" si="187"/>
        <v>0</v>
      </c>
      <c r="HA74" s="53">
        <f t="shared" si="188"/>
        <v>0</v>
      </c>
      <c r="HB74" s="53">
        <f t="shared" si="189"/>
        <v>0</v>
      </c>
      <c r="HC74" s="53">
        <f t="shared" si="190"/>
        <v>0</v>
      </c>
      <c r="HD74" s="53">
        <f t="shared" si="191"/>
        <v>0</v>
      </c>
      <c r="HE74" s="53">
        <f t="shared" si="192"/>
        <v>0</v>
      </c>
      <c r="HF74" s="53">
        <f t="shared" si="193"/>
        <v>0</v>
      </c>
      <c r="HG74" s="53">
        <f t="shared" si="194"/>
        <v>0</v>
      </c>
      <c r="HH74" s="53">
        <f t="shared" si="195"/>
        <v>0</v>
      </c>
      <c r="HI74" s="53">
        <f t="shared" si="196"/>
        <v>0</v>
      </c>
      <c r="HJ74" s="53">
        <f t="shared" si="197"/>
        <v>0</v>
      </c>
      <c r="HK74" s="53">
        <f t="shared" si="198"/>
        <v>40</v>
      </c>
      <c r="HL74" s="53">
        <f t="shared" si="199"/>
        <v>0</v>
      </c>
      <c r="HM74" s="53">
        <f t="shared" si="200"/>
        <v>0</v>
      </c>
      <c r="HN74" s="53">
        <f t="shared" si="201"/>
        <v>0</v>
      </c>
      <c r="HO74" s="54">
        <f t="shared" si="202"/>
        <v>0</v>
      </c>
      <c r="HQ74" s="45">
        <v>70</v>
      </c>
      <c r="HR74" s="56">
        <f t="shared" si="121"/>
        <v>100</v>
      </c>
      <c r="HS74" s="61" t="str">
        <f>+IF(MAXA(HU74:IN74)=0,"NO ADJUDICADO",HLOOKUP(MAXA(HU74:IN74),HU74:$IN$93,(90-HQ74),FALSE))</f>
        <v>KASSEL GROUP SAS</v>
      </c>
      <c r="HT74" s="119">
        <f t="shared" si="203"/>
        <v>7086450</v>
      </c>
      <c r="HU74" s="54">
        <f t="shared" si="204"/>
        <v>0</v>
      </c>
      <c r="HV74" s="54">
        <f t="shared" si="205"/>
        <v>0</v>
      </c>
      <c r="HW74" s="54">
        <f t="shared" si="206"/>
        <v>0</v>
      </c>
      <c r="HX74" s="54">
        <f t="shared" si="207"/>
        <v>0</v>
      </c>
      <c r="HY74" s="54">
        <f t="shared" si="208"/>
        <v>0</v>
      </c>
      <c r="HZ74" s="54">
        <f t="shared" si="209"/>
        <v>0</v>
      </c>
      <c r="IA74" s="54">
        <f t="shared" si="210"/>
        <v>0</v>
      </c>
      <c r="IB74" s="54">
        <f t="shared" si="211"/>
        <v>0</v>
      </c>
      <c r="IC74" s="54">
        <f t="shared" si="212"/>
        <v>0</v>
      </c>
      <c r="ID74" s="54">
        <f t="shared" si="213"/>
        <v>0</v>
      </c>
      <c r="IE74" s="54">
        <f t="shared" si="214"/>
        <v>0</v>
      </c>
      <c r="IF74" s="54">
        <f t="shared" si="215"/>
        <v>0</v>
      </c>
      <c r="IG74" s="54">
        <f t="shared" si="216"/>
        <v>0</v>
      </c>
      <c r="IH74" s="54">
        <f t="shared" si="217"/>
        <v>0</v>
      </c>
      <c r="II74" s="54">
        <f t="shared" si="218"/>
        <v>0</v>
      </c>
      <c r="IJ74" s="54">
        <f t="shared" si="219"/>
        <v>100</v>
      </c>
      <c r="IK74" s="54">
        <f t="shared" si="220"/>
        <v>0</v>
      </c>
      <c r="IL74" s="54">
        <f t="shared" si="221"/>
        <v>0</v>
      </c>
      <c r="IM74" s="54">
        <f t="shared" si="222"/>
        <v>0</v>
      </c>
      <c r="IN74" s="54">
        <f t="shared" si="223"/>
        <v>0</v>
      </c>
    </row>
    <row r="75" spans="2:248" x14ac:dyDescent="0.35">
      <c r="B75" s="45">
        <v>71</v>
      </c>
      <c r="C75" s="33"/>
      <c r="D75" s="33"/>
      <c r="E75" s="33"/>
      <c r="F75" s="33"/>
      <c r="G75" s="33" t="s">
        <v>79</v>
      </c>
      <c r="H75" s="33"/>
      <c r="I75" s="33"/>
      <c r="J75" s="33" t="s">
        <v>79</v>
      </c>
      <c r="K75" s="33"/>
      <c r="L75" s="33"/>
      <c r="M75" s="33"/>
      <c r="N75" s="33"/>
      <c r="O75" s="33"/>
      <c r="P75" s="33"/>
      <c r="Q75" s="33"/>
      <c r="R75" s="33" t="s">
        <v>79</v>
      </c>
      <c r="S75" s="33"/>
      <c r="T75" s="33"/>
      <c r="U75" s="33"/>
      <c r="V75" s="33"/>
      <c r="X75" s="45">
        <v>71</v>
      </c>
      <c r="Y75" s="33"/>
      <c r="Z75" s="33"/>
      <c r="AA75" s="33"/>
      <c r="AB75" s="33"/>
      <c r="AC75" s="33" t="s">
        <v>79</v>
      </c>
      <c r="AD75" s="33"/>
      <c r="AE75" s="33"/>
      <c r="AF75" s="33" t="s">
        <v>80</v>
      </c>
      <c r="AG75" s="33"/>
      <c r="AH75" s="33"/>
      <c r="AI75" s="33"/>
      <c r="AJ75" s="33"/>
      <c r="AK75" s="33"/>
      <c r="AL75" s="33"/>
      <c r="AM75" s="33"/>
      <c r="AN75" s="33" t="s">
        <v>79</v>
      </c>
      <c r="AO75" s="33"/>
      <c r="AP75" s="33"/>
      <c r="AQ75" s="33"/>
      <c r="AR75" s="33"/>
      <c r="AS75" s="60"/>
      <c r="AT75" s="45">
        <v>71</v>
      </c>
      <c r="AU75" s="33"/>
      <c r="AV75" s="33"/>
      <c r="AW75" s="33"/>
      <c r="AX75" s="33"/>
      <c r="AY75" s="33" t="s">
        <v>79</v>
      </c>
      <c r="AZ75" s="33"/>
      <c r="BA75" s="33"/>
      <c r="BB75" s="33" t="s">
        <v>79</v>
      </c>
      <c r="BC75" s="33"/>
      <c r="BD75" s="33"/>
      <c r="BE75" s="33"/>
      <c r="BF75" s="33"/>
      <c r="BG75" s="33"/>
      <c r="BH75" s="33"/>
      <c r="BI75" s="33"/>
      <c r="BJ75" s="33" t="s">
        <v>79</v>
      </c>
      <c r="BK75" s="33"/>
      <c r="BL75" s="33"/>
      <c r="BM75" s="33"/>
      <c r="BN75" s="33"/>
      <c r="BP75" s="45">
        <v>71</v>
      </c>
      <c r="BQ75" s="33"/>
      <c r="BR75" s="33"/>
      <c r="BS75" s="33"/>
      <c r="BT75" s="33"/>
      <c r="BU75" s="33" t="s">
        <v>507</v>
      </c>
      <c r="BV75" s="33"/>
      <c r="BW75" s="33"/>
      <c r="BX75" s="33" t="s">
        <v>507</v>
      </c>
      <c r="BY75" s="33"/>
      <c r="BZ75" s="33"/>
      <c r="CA75" s="33"/>
      <c r="CB75" s="33"/>
      <c r="CC75" s="33"/>
      <c r="CD75" s="33"/>
      <c r="CE75" s="33"/>
      <c r="CF75" s="33" t="s">
        <v>507</v>
      </c>
      <c r="CG75" s="33"/>
      <c r="CH75" s="33"/>
      <c r="CI75" s="33"/>
      <c r="CJ75" s="33"/>
      <c r="CL75" s="45">
        <v>71</v>
      </c>
      <c r="CM75" s="33" t="str">
        <f t="shared" si="122"/>
        <v/>
      </c>
      <c r="CN75" s="33" t="str">
        <f t="shared" si="123"/>
        <v/>
      </c>
      <c r="CO75" s="33" t="str">
        <f t="shared" si="124"/>
        <v/>
      </c>
      <c r="CP75" s="33" t="str">
        <f t="shared" si="125"/>
        <v/>
      </c>
      <c r="CQ75" s="33" t="str">
        <f t="shared" si="126"/>
        <v>CUMPLE</v>
      </c>
      <c r="CR75" s="33" t="str">
        <f t="shared" si="127"/>
        <v/>
      </c>
      <c r="CS75" s="33" t="str">
        <f t="shared" si="128"/>
        <v/>
      </c>
      <c r="CT75" s="33" t="str">
        <f t="shared" si="129"/>
        <v>NO CUMPLE</v>
      </c>
      <c r="CU75" s="33" t="str">
        <f t="shared" si="130"/>
        <v/>
      </c>
      <c r="CV75" s="33" t="str">
        <f t="shared" si="131"/>
        <v/>
      </c>
      <c r="CW75" s="33" t="str">
        <f t="shared" si="132"/>
        <v/>
      </c>
      <c r="CX75" s="33" t="str">
        <f t="shared" si="133"/>
        <v/>
      </c>
      <c r="CY75" s="33" t="str">
        <f t="shared" si="134"/>
        <v/>
      </c>
      <c r="CZ75" s="33" t="str">
        <f t="shared" si="135"/>
        <v/>
      </c>
      <c r="DA75" s="33" t="str">
        <f t="shared" si="136"/>
        <v/>
      </c>
      <c r="DB75" s="33" t="str">
        <f t="shared" si="137"/>
        <v>CUMPLE</v>
      </c>
      <c r="DC75" s="33" t="str">
        <f t="shared" si="138"/>
        <v/>
      </c>
      <c r="DD75" s="33" t="str">
        <f t="shared" si="139"/>
        <v/>
      </c>
      <c r="DE75" s="33" t="str">
        <f t="shared" si="140"/>
        <v/>
      </c>
      <c r="DF75" s="33" t="str">
        <f t="shared" si="141"/>
        <v/>
      </c>
      <c r="DH75" s="45">
        <v>71</v>
      </c>
      <c r="DI75" s="33"/>
      <c r="DJ75" s="33"/>
      <c r="DK75" s="33"/>
      <c r="DL75" s="33"/>
      <c r="DM75" s="33" t="s">
        <v>95</v>
      </c>
      <c r="DN75" s="33"/>
      <c r="DO75" s="33"/>
      <c r="DP75" s="33" t="s">
        <v>96</v>
      </c>
      <c r="DQ75" s="33"/>
      <c r="DR75" s="33"/>
      <c r="DS75" s="33"/>
      <c r="DT75" s="33"/>
      <c r="DU75" s="33"/>
      <c r="DV75" s="33"/>
      <c r="DW75" s="33"/>
      <c r="DX75" s="33" t="s">
        <v>98</v>
      </c>
      <c r="DY75" s="33"/>
      <c r="DZ75" s="33"/>
      <c r="EA75" s="33"/>
      <c r="EB75" s="33"/>
      <c r="ED75" s="45">
        <v>71</v>
      </c>
      <c r="EE75" s="33">
        <f t="shared" si="142"/>
        <v>0</v>
      </c>
      <c r="EF75" s="33">
        <f t="shared" si="143"/>
        <v>0</v>
      </c>
      <c r="EG75" s="33">
        <f t="shared" si="144"/>
        <v>0</v>
      </c>
      <c r="EH75" s="33">
        <f t="shared" si="145"/>
        <v>0</v>
      </c>
      <c r="EI75" s="33">
        <f t="shared" si="146"/>
        <v>20</v>
      </c>
      <c r="EJ75" s="33">
        <f t="shared" si="147"/>
        <v>0</v>
      </c>
      <c r="EK75" s="33">
        <f t="shared" si="148"/>
        <v>0</v>
      </c>
      <c r="EL75" s="33">
        <f t="shared" si="149"/>
        <v>60</v>
      </c>
      <c r="EM75" s="33">
        <f t="shared" si="150"/>
        <v>0</v>
      </c>
      <c r="EN75" s="33">
        <f t="shared" si="151"/>
        <v>0</v>
      </c>
      <c r="EO75" s="33">
        <f t="shared" si="152"/>
        <v>0</v>
      </c>
      <c r="EP75" s="33">
        <f t="shared" si="153"/>
        <v>0</v>
      </c>
      <c r="EQ75" s="33">
        <f t="shared" si="154"/>
        <v>0</v>
      </c>
      <c r="ER75" s="33">
        <f t="shared" si="155"/>
        <v>0</v>
      </c>
      <c r="ES75" s="33">
        <f t="shared" si="156"/>
        <v>0</v>
      </c>
      <c r="ET75" s="33">
        <f t="shared" si="157"/>
        <v>60</v>
      </c>
      <c r="EU75" s="33">
        <f t="shared" si="158"/>
        <v>0</v>
      </c>
      <c r="EV75" s="33">
        <f t="shared" si="159"/>
        <v>0</v>
      </c>
      <c r="EW75" s="33">
        <f t="shared" si="160"/>
        <v>0</v>
      </c>
      <c r="EX75" s="33">
        <f t="shared" si="161"/>
        <v>0</v>
      </c>
      <c r="EZ75" s="45">
        <v>71</v>
      </c>
      <c r="FA75" s="38"/>
      <c r="FB75" s="39"/>
      <c r="FC75" s="37"/>
      <c r="FD75" s="37"/>
      <c r="FE75" s="37">
        <v>11257400</v>
      </c>
      <c r="FF75" s="37"/>
      <c r="FG75" s="37"/>
      <c r="FH75" s="37">
        <v>10535546</v>
      </c>
      <c r="FI75" s="37"/>
      <c r="FJ75" s="37"/>
      <c r="FK75" s="43"/>
      <c r="FL75" s="37"/>
      <c r="FM75" s="37"/>
      <c r="FN75" s="37"/>
      <c r="FO75" s="37"/>
      <c r="FP75" s="37">
        <v>12852000</v>
      </c>
      <c r="FQ75" s="37"/>
      <c r="FR75" s="37"/>
      <c r="FS75" s="37"/>
      <c r="FT75" s="37"/>
      <c r="FV75" s="49">
        <v>71</v>
      </c>
      <c r="FW75" s="46">
        <f t="shared" si="162"/>
        <v>0</v>
      </c>
      <c r="FX75" s="46">
        <f t="shared" si="163"/>
        <v>0</v>
      </c>
      <c r="FY75" s="46">
        <f t="shared" si="164"/>
        <v>0</v>
      </c>
      <c r="FZ75" s="46">
        <f t="shared" si="165"/>
        <v>0</v>
      </c>
      <c r="GA75" s="46">
        <f t="shared" si="166"/>
        <v>11257400</v>
      </c>
      <c r="GB75" s="46">
        <f t="shared" si="167"/>
        <v>0</v>
      </c>
      <c r="GC75" s="46">
        <f t="shared" si="168"/>
        <v>0</v>
      </c>
      <c r="GD75" s="46">
        <f t="shared" si="169"/>
        <v>0</v>
      </c>
      <c r="GE75" s="46">
        <f t="shared" si="170"/>
        <v>0</v>
      </c>
      <c r="GF75" s="46">
        <f t="shared" si="171"/>
        <v>0</v>
      </c>
      <c r="GG75" s="46">
        <f t="shared" si="172"/>
        <v>0</v>
      </c>
      <c r="GH75" s="46">
        <f t="shared" si="173"/>
        <v>0</v>
      </c>
      <c r="GI75" s="46">
        <f t="shared" si="174"/>
        <v>0</v>
      </c>
      <c r="GJ75" s="46">
        <f t="shared" si="175"/>
        <v>0</v>
      </c>
      <c r="GK75" s="46">
        <f t="shared" si="176"/>
        <v>0</v>
      </c>
      <c r="GL75" s="46">
        <f t="shared" si="177"/>
        <v>12852000</v>
      </c>
      <c r="GM75" s="46">
        <f t="shared" si="178"/>
        <v>0</v>
      </c>
      <c r="GN75" s="46">
        <f t="shared" si="179"/>
        <v>0</v>
      </c>
      <c r="GO75" s="46">
        <f t="shared" si="180"/>
        <v>0</v>
      </c>
      <c r="GP75" s="46">
        <f t="shared" si="181"/>
        <v>0</v>
      </c>
      <c r="GQ75" s="129">
        <f t="array" ref="GQ75">+MIN(IF(FW75:GP75&lt;&gt;0,FW75:GP75))</f>
        <v>11257400</v>
      </c>
      <c r="GR75" s="121">
        <v>14814198.140000001</v>
      </c>
      <c r="GS75" s="132" t="str">
        <f t="shared" si="182"/>
        <v>Cumple</v>
      </c>
      <c r="GT75" s="117"/>
      <c r="GU75" s="45">
        <v>71</v>
      </c>
      <c r="GV75" s="53">
        <f t="shared" si="183"/>
        <v>0</v>
      </c>
      <c r="GW75" s="53">
        <f t="shared" si="184"/>
        <v>0</v>
      </c>
      <c r="GX75" s="53">
        <f t="shared" si="185"/>
        <v>0</v>
      </c>
      <c r="GY75" s="53">
        <f t="shared" si="186"/>
        <v>0</v>
      </c>
      <c r="GZ75" s="53">
        <f t="shared" si="187"/>
        <v>40</v>
      </c>
      <c r="HA75" s="53">
        <f t="shared" si="188"/>
        <v>0</v>
      </c>
      <c r="HB75" s="53">
        <f t="shared" si="189"/>
        <v>0</v>
      </c>
      <c r="HC75" s="53">
        <f t="shared" si="190"/>
        <v>0</v>
      </c>
      <c r="HD75" s="53">
        <f t="shared" si="191"/>
        <v>0</v>
      </c>
      <c r="HE75" s="53">
        <f t="shared" si="192"/>
        <v>0</v>
      </c>
      <c r="HF75" s="53">
        <f t="shared" si="193"/>
        <v>0</v>
      </c>
      <c r="HG75" s="53">
        <f t="shared" si="194"/>
        <v>0</v>
      </c>
      <c r="HH75" s="53">
        <f t="shared" si="195"/>
        <v>0</v>
      </c>
      <c r="HI75" s="53">
        <f t="shared" si="196"/>
        <v>0</v>
      </c>
      <c r="HJ75" s="53">
        <f t="shared" si="197"/>
        <v>0</v>
      </c>
      <c r="HK75" s="53">
        <f t="shared" si="198"/>
        <v>35.037037037037038</v>
      </c>
      <c r="HL75" s="53">
        <f t="shared" si="199"/>
        <v>0</v>
      </c>
      <c r="HM75" s="53">
        <f t="shared" si="200"/>
        <v>0</v>
      </c>
      <c r="HN75" s="53">
        <f t="shared" si="201"/>
        <v>0</v>
      </c>
      <c r="HO75" s="54">
        <f t="shared" si="202"/>
        <v>0</v>
      </c>
      <c r="HQ75" s="45">
        <v>71</v>
      </c>
      <c r="HR75" s="56">
        <f t="shared" si="121"/>
        <v>95.037037037037038</v>
      </c>
      <c r="HS75" s="61" t="str">
        <f>+IF(MAXA(HU75:IN75)=0,"NO ADJUDICADO",HLOOKUP(MAXA(HU75:IN75),HU75:$IN$93,(90-HQ75),FALSE))</f>
        <v>KASSEL GROUP SAS</v>
      </c>
      <c r="HT75" s="119">
        <f t="shared" si="203"/>
        <v>11257400</v>
      </c>
      <c r="HU75" s="54">
        <f t="shared" si="204"/>
        <v>0</v>
      </c>
      <c r="HV75" s="54">
        <f t="shared" si="205"/>
        <v>0</v>
      </c>
      <c r="HW75" s="54">
        <f t="shared" si="206"/>
        <v>0</v>
      </c>
      <c r="HX75" s="54">
        <f t="shared" si="207"/>
        <v>0</v>
      </c>
      <c r="HY75" s="54">
        <f t="shared" si="208"/>
        <v>60</v>
      </c>
      <c r="HZ75" s="54">
        <f t="shared" si="209"/>
        <v>0</v>
      </c>
      <c r="IA75" s="54">
        <f t="shared" si="210"/>
        <v>0</v>
      </c>
      <c r="IB75" s="54">
        <f t="shared" si="211"/>
        <v>0</v>
      </c>
      <c r="IC75" s="54">
        <f t="shared" si="212"/>
        <v>0</v>
      </c>
      <c r="ID75" s="54">
        <f t="shared" si="213"/>
        <v>0</v>
      </c>
      <c r="IE75" s="54">
        <f t="shared" si="214"/>
        <v>0</v>
      </c>
      <c r="IF75" s="54">
        <f t="shared" si="215"/>
        <v>0</v>
      </c>
      <c r="IG75" s="54">
        <f t="shared" si="216"/>
        <v>0</v>
      </c>
      <c r="IH75" s="54">
        <f t="shared" si="217"/>
        <v>0</v>
      </c>
      <c r="II75" s="54">
        <f t="shared" si="218"/>
        <v>0</v>
      </c>
      <c r="IJ75" s="54">
        <f t="shared" si="219"/>
        <v>95.037037037037038</v>
      </c>
      <c r="IK75" s="54">
        <f t="shared" si="220"/>
        <v>0</v>
      </c>
      <c r="IL75" s="54">
        <f t="shared" si="221"/>
        <v>0</v>
      </c>
      <c r="IM75" s="54">
        <f t="shared" si="222"/>
        <v>0</v>
      </c>
      <c r="IN75" s="54">
        <f t="shared" si="223"/>
        <v>0</v>
      </c>
    </row>
    <row r="76" spans="2:248" x14ac:dyDescent="0.35">
      <c r="B76" s="45">
        <v>72</v>
      </c>
      <c r="C76" s="33"/>
      <c r="D76" s="33"/>
      <c r="E76" s="33"/>
      <c r="F76" s="33"/>
      <c r="G76" s="33" t="s">
        <v>80</v>
      </c>
      <c r="H76" s="33"/>
      <c r="I76" s="33"/>
      <c r="J76" s="33" t="s">
        <v>79</v>
      </c>
      <c r="K76" s="33"/>
      <c r="L76" s="33"/>
      <c r="M76" s="33"/>
      <c r="N76" s="33"/>
      <c r="O76" s="33"/>
      <c r="P76" s="33"/>
      <c r="Q76" s="33"/>
      <c r="R76" s="33" t="s">
        <v>80</v>
      </c>
      <c r="S76" s="33"/>
      <c r="T76" s="33"/>
      <c r="U76" s="33"/>
      <c r="V76" s="33"/>
      <c r="X76" s="45">
        <v>72</v>
      </c>
      <c r="Y76" s="33"/>
      <c r="Z76" s="33"/>
      <c r="AA76" s="33"/>
      <c r="AB76" s="33"/>
      <c r="AC76" s="33" t="s">
        <v>79</v>
      </c>
      <c r="AD76" s="33"/>
      <c r="AE76" s="33"/>
      <c r="AF76" s="33" t="s">
        <v>80</v>
      </c>
      <c r="AG76" s="33"/>
      <c r="AH76" s="33"/>
      <c r="AI76" s="33"/>
      <c r="AJ76" s="33"/>
      <c r="AK76" s="33"/>
      <c r="AL76" s="33"/>
      <c r="AM76" s="33"/>
      <c r="AN76" s="33" t="s">
        <v>79</v>
      </c>
      <c r="AO76" s="33"/>
      <c r="AP76" s="33"/>
      <c r="AQ76" s="33"/>
      <c r="AR76" s="33"/>
      <c r="AS76" s="60"/>
      <c r="AT76" s="45">
        <v>72</v>
      </c>
      <c r="AU76" s="33"/>
      <c r="AV76" s="33"/>
      <c r="AW76" s="33"/>
      <c r="AX76" s="33"/>
      <c r="AY76" s="33" t="s">
        <v>79</v>
      </c>
      <c r="AZ76" s="33"/>
      <c r="BA76" s="33"/>
      <c r="BB76" s="33" t="s">
        <v>79</v>
      </c>
      <c r="BC76" s="33"/>
      <c r="BD76" s="33"/>
      <c r="BE76" s="33"/>
      <c r="BF76" s="33"/>
      <c r="BG76" s="33"/>
      <c r="BH76" s="33"/>
      <c r="BI76" s="33"/>
      <c r="BJ76" s="33" t="s">
        <v>79</v>
      </c>
      <c r="BK76" s="33"/>
      <c r="BL76" s="33"/>
      <c r="BM76" s="33"/>
      <c r="BN76" s="33"/>
      <c r="BP76" s="45">
        <v>72</v>
      </c>
      <c r="BQ76" s="33"/>
      <c r="BR76" s="33"/>
      <c r="BS76" s="33"/>
      <c r="BT76" s="33"/>
      <c r="BU76" s="33" t="s">
        <v>507</v>
      </c>
      <c r="BV76" s="33"/>
      <c r="BW76" s="33"/>
      <c r="BX76" s="33" t="s">
        <v>507</v>
      </c>
      <c r="BY76" s="33"/>
      <c r="BZ76" s="33"/>
      <c r="CA76" s="33"/>
      <c r="CB76" s="33"/>
      <c r="CC76" s="33"/>
      <c r="CD76" s="33"/>
      <c r="CE76" s="33"/>
      <c r="CF76" s="33" t="s">
        <v>507</v>
      </c>
      <c r="CG76" s="33"/>
      <c r="CH76" s="33"/>
      <c r="CI76" s="33"/>
      <c r="CJ76" s="33"/>
      <c r="CL76" s="45">
        <v>72</v>
      </c>
      <c r="CM76" s="33" t="str">
        <f t="shared" si="122"/>
        <v/>
      </c>
      <c r="CN76" s="33" t="str">
        <f t="shared" si="123"/>
        <v/>
      </c>
      <c r="CO76" s="33" t="str">
        <f t="shared" si="124"/>
        <v/>
      </c>
      <c r="CP76" s="33" t="str">
        <f t="shared" si="125"/>
        <v/>
      </c>
      <c r="CQ76" s="33" t="str">
        <f t="shared" si="126"/>
        <v>NO CUMPLE</v>
      </c>
      <c r="CR76" s="33" t="str">
        <f t="shared" si="127"/>
        <v/>
      </c>
      <c r="CS76" s="33" t="str">
        <f t="shared" si="128"/>
        <v/>
      </c>
      <c r="CT76" s="33" t="str">
        <f t="shared" si="129"/>
        <v>NO CUMPLE</v>
      </c>
      <c r="CU76" s="33" t="str">
        <f t="shared" si="130"/>
        <v/>
      </c>
      <c r="CV76" s="33" t="str">
        <f t="shared" si="131"/>
        <v/>
      </c>
      <c r="CW76" s="33" t="str">
        <f t="shared" si="132"/>
        <v/>
      </c>
      <c r="CX76" s="33" t="str">
        <f t="shared" si="133"/>
        <v/>
      </c>
      <c r="CY76" s="33" t="str">
        <f t="shared" si="134"/>
        <v/>
      </c>
      <c r="CZ76" s="33" t="str">
        <f t="shared" si="135"/>
        <v/>
      </c>
      <c r="DA76" s="33" t="str">
        <f t="shared" si="136"/>
        <v/>
      </c>
      <c r="DB76" s="33" t="str">
        <f t="shared" si="137"/>
        <v>NO CUMPLE</v>
      </c>
      <c r="DC76" s="33" t="str">
        <f t="shared" si="138"/>
        <v/>
      </c>
      <c r="DD76" s="33" t="str">
        <f t="shared" si="139"/>
        <v/>
      </c>
      <c r="DE76" s="33" t="str">
        <f t="shared" si="140"/>
        <v/>
      </c>
      <c r="DF76" s="33" t="str">
        <f t="shared" si="141"/>
        <v/>
      </c>
      <c r="DH76" s="45">
        <v>72</v>
      </c>
      <c r="DI76" s="33"/>
      <c r="DJ76" s="33"/>
      <c r="DK76" s="33"/>
      <c r="DL76" s="33"/>
      <c r="DM76" s="33" t="s">
        <v>95</v>
      </c>
      <c r="DN76" s="33"/>
      <c r="DO76" s="33"/>
      <c r="DP76" s="33" t="s">
        <v>96</v>
      </c>
      <c r="DQ76" s="33"/>
      <c r="DR76" s="33"/>
      <c r="DS76" s="33"/>
      <c r="DT76" s="33"/>
      <c r="DU76" s="33"/>
      <c r="DV76" s="33"/>
      <c r="DW76" s="33"/>
      <c r="DX76" s="33" t="s">
        <v>98</v>
      </c>
      <c r="DY76" s="33"/>
      <c r="DZ76" s="33"/>
      <c r="EA76" s="33"/>
      <c r="EB76" s="33"/>
      <c r="ED76" s="45">
        <v>72</v>
      </c>
      <c r="EE76" s="33">
        <f t="shared" si="142"/>
        <v>0</v>
      </c>
      <c r="EF76" s="33">
        <f t="shared" si="143"/>
        <v>0</v>
      </c>
      <c r="EG76" s="33">
        <f t="shared" si="144"/>
        <v>0</v>
      </c>
      <c r="EH76" s="33">
        <f t="shared" si="145"/>
        <v>0</v>
      </c>
      <c r="EI76" s="33">
        <f t="shared" si="146"/>
        <v>20</v>
      </c>
      <c r="EJ76" s="33">
        <f t="shared" si="147"/>
        <v>0</v>
      </c>
      <c r="EK76" s="33">
        <f t="shared" si="148"/>
        <v>0</v>
      </c>
      <c r="EL76" s="33">
        <f t="shared" si="149"/>
        <v>60</v>
      </c>
      <c r="EM76" s="33">
        <f t="shared" si="150"/>
        <v>0</v>
      </c>
      <c r="EN76" s="33">
        <f t="shared" si="151"/>
        <v>0</v>
      </c>
      <c r="EO76" s="33">
        <f t="shared" si="152"/>
        <v>0</v>
      </c>
      <c r="EP76" s="33">
        <f t="shared" si="153"/>
        <v>0</v>
      </c>
      <c r="EQ76" s="33">
        <f t="shared" si="154"/>
        <v>0</v>
      </c>
      <c r="ER76" s="33">
        <f t="shared" si="155"/>
        <v>0</v>
      </c>
      <c r="ES76" s="33">
        <f t="shared" si="156"/>
        <v>0</v>
      </c>
      <c r="ET76" s="33">
        <f t="shared" si="157"/>
        <v>60</v>
      </c>
      <c r="EU76" s="33">
        <f t="shared" si="158"/>
        <v>0</v>
      </c>
      <c r="EV76" s="33">
        <f t="shared" si="159"/>
        <v>0</v>
      </c>
      <c r="EW76" s="33">
        <f t="shared" si="160"/>
        <v>0</v>
      </c>
      <c r="EX76" s="33">
        <f t="shared" si="161"/>
        <v>0</v>
      </c>
      <c r="EZ76" s="45">
        <v>72</v>
      </c>
      <c r="FA76" s="38"/>
      <c r="FB76" s="39"/>
      <c r="FC76" s="37"/>
      <c r="FD76" s="37"/>
      <c r="FE76" s="37">
        <v>4700500</v>
      </c>
      <c r="FF76" s="37"/>
      <c r="FG76" s="37"/>
      <c r="FH76" s="37">
        <v>6914852</v>
      </c>
      <c r="FI76" s="37"/>
      <c r="FJ76" s="37"/>
      <c r="FK76" s="43"/>
      <c r="FL76" s="37"/>
      <c r="FM76" s="37"/>
      <c r="FN76" s="37"/>
      <c r="FO76" s="37"/>
      <c r="FP76" s="37">
        <v>7698110</v>
      </c>
      <c r="FQ76" s="37"/>
      <c r="FR76" s="37"/>
      <c r="FS76" s="37"/>
      <c r="FT76" s="37"/>
      <c r="FV76" s="49">
        <v>72</v>
      </c>
      <c r="FW76" s="46">
        <f t="shared" si="162"/>
        <v>0</v>
      </c>
      <c r="FX76" s="46">
        <f t="shared" si="163"/>
        <v>0</v>
      </c>
      <c r="FY76" s="46">
        <f t="shared" si="164"/>
        <v>0</v>
      </c>
      <c r="FZ76" s="46">
        <f t="shared" si="165"/>
        <v>0</v>
      </c>
      <c r="GA76" s="46">
        <f t="shared" si="166"/>
        <v>0</v>
      </c>
      <c r="GB76" s="46">
        <f t="shared" si="167"/>
        <v>0</v>
      </c>
      <c r="GC76" s="46">
        <f t="shared" si="168"/>
        <v>0</v>
      </c>
      <c r="GD76" s="46">
        <f t="shared" si="169"/>
        <v>0</v>
      </c>
      <c r="GE76" s="46">
        <f t="shared" si="170"/>
        <v>0</v>
      </c>
      <c r="GF76" s="46">
        <f t="shared" si="171"/>
        <v>0</v>
      </c>
      <c r="GG76" s="46">
        <f t="shared" si="172"/>
        <v>0</v>
      </c>
      <c r="GH76" s="46">
        <f t="shared" si="173"/>
        <v>0</v>
      </c>
      <c r="GI76" s="46">
        <f t="shared" si="174"/>
        <v>0</v>
      </c>
      <c r="GJ76" s="46">
        <f t="shared" si="175"/>
        <v>0</v>
      </c>
      <c r="GK76" s="46">
        <f t="shared" si="176"/>
        <v>0</v>
      </c>
      <c r="GL76" s="46">
        <f t="shared" si="177"/>
        <v>0</v>
      </c>
      <c r="GM76" s="46">
        <f t="shared" si="178"/>
        <v>0</v>
      </c>
      <c r="GN76" s="46">
        <f t="shared" si="179"/>
        <v>0</v>
      </c>
      <c r="GO76" s="46">
        <f t="shared" si="180"/>
        <v>0</v>
      </c>
      <c r="GP76" s="46">
        <f t="shared" si="181"/>
        <v>0</v>
      </c>
      <c r="GQ76" s="129">
        <f t="array" ref="GQ76">+MIN(IF(FW76:GP76&lt;&gt;0,FW76:GP76))</f>
        <v>0</v>
      </c>
      <c r="GR76" s="121">
        <v>9057296.0683333334</v>
      </c>
      <c r="GS76" s="132" t="str">
        <f t="shared" si="182"/>
        <v>Cumple</v>
      </c>
      <c r="GT76" s="117"/>
      <c r="GU76" s="45">
        <v>72</v>
      </c>
      <c r="GV76" s="53">
        <f t="shared" si="183"/>
        <v>0</v>
      </c>
      <c r="GW76" s="53">
        <f t="shared" si="184"/>
        <v>0</v>
      </c>
      <c r="GX76" s="53">
        <f t="shared" si="185"/>
        <v>0</v>
      </c>
      <c r="GY76" s="53">
        <f t="shared" si="186"/>
        <v>0</v>
      </c>
      <c r="GZ76" s="53">
        <f t="shared" si="187"/>
        <v>0</v>
      </c>
      <c r="HA76" s="53">
        <f t="shared" si="188"/>
        <v>0</v>
      </c>
      <c r="HB76" s="53">
        <f t="shared" si="189"/>
        <v>0</v>
      </c>
      <c r="HC76" s="53">
        <f t="shared" si="190"/>
        <v>0</v>
      </c>
      <c r="HD76" s="53">
        <f t="shared" si="191"/>
        <v>0</v>
      </c>
      <c r="HE76" s="53">
        <f t="shared" si="192"/>
        <v>0</v>
      </c>
      <c r="HF76" s="53">
        <f t="shared" si="193"/>
        <v>0</v>
      </c>
      <c r="HG76" s="53">
        <f t="shared" si="194"/>
        <v>0</v>
      </c>
      <c r="HH76" s="53">
        <f t="shared" si="195"/>
        <v>0</v>
      </c>
      <c r="HI76" s="53">
        <f t="shared" si="196"/>
        <v>0</v>
      </c>
      <c r="HJ76" s="53">
        <f t="shared" si="197"/>
        <v>0</v>
      </c>
      <c r="HK76" s="53">
        <f t="shared" si="198"/>
        <v>0</v>
      </c>
      <c r="HL76" s="53">
        <f t="shared" si="199"/>
        <v>0</v>
      </c>
      <c r="HM76" s="53">
        <f t="shared" si="200"/>
        <v>0</v>
      </c>
      <c r="HN76" s="53">
        <f t="shared" si="201"/>
        <v>0</v>
      </c>
      <c r="HO76" s="54">
        <f t="shared" si="202"/>
        <v>0</v>
      </c>
      <c r="HQ76" s="45">
        <v>72</v>
      </c>
      <c r="HR76" s="56">
        <f t="shared" si="121"/>
        <v>0</v>
      </c>
      <c r="HS76" s="61" t="str">
        <f>+IF(MAXA(HU76:IN76)=0,"NO ADJUDICADO",HLOOKUP(MAXA(HU76:IN76),HU76:$IN$93,(90-HQ76),FALSE))</f>
        <v>NO ADJUDICADO</v>
      </c>
      <c r="HT76" s="119">
        <f t="shared" si="203"/>
        <v>0</v>
      </c>
      <c r="HU76" s="54">
        <f t="shared" si="204"/>
        <v>0</v>
      </c>
      <c r="HV76" s="54">
        <f t="shared" si="205"/>
        <v>0</v>
      </c>
      <c r="HW76" s="54">
        <f t="shared" si="206"/>
        <v>0</v>
      </c>
      <c r="HX76" s="54">
        <f t="shared" si="207"/>
        <v>0</v>
      </c>
      <c r="HY76" s="54">
        <f t="shared" si="208"/>
        <v>0</v>
      </c>
      <c r="HZ76" s="54">
        <f t="shared" si="209"/>
        <v>0</v>
      </c>
      <c r="IA76" s="54">
        <f t="shared" si="210"/>
        <v>0</v>
      </c>
      <c r="IB76" s="54">
        <f t="shared" si="211"/>
        <v>0</v>
      </c>
      <c r="IC76" s="54">
        <f t="shared" si="212"/>
        <v>0</v>
      </c>
      <c r="ID76" s="54">
        <f t="shared" si="213"/>
        <v>0</v>
      </c>
      <c r="IE76" s="54">
        <f t="shared" si="214"/>
        <v>0</v>
      </c>
      <c r="IF76" s="54">
        <f t="shared" si="215"/>
        <v>0</v>
      </c>
      <c r="IG76" s="54">
        <f t="shared" si="216"/>
        <v>0</v>
      </c>
      <c r="IH76" s="54">
        <f t="shared" si="217"/>
        <v>0</v>
      </c>
      <c r="II76" s="54">
        <f t="shared" si="218"/>
        <v>0</v>
      </c>
      <c r="IJ76" s="54">
        <f t="shared" si="219"/>
        <v>0</v>
      </c>
      <c r="IK76" s="54">
        <f t="shared" si="220"/>
        <v>0</v>
      </c>
      <c r="IL76" s="54">
        <f t="shared" si="221"/>
        <v>0</v>
      </c>
      <c r="IM76" s="54">
        <f t="shared" si="222"/>
        <v>0</v>
      </c>
      <c r="IN76" s="54">
        <f t="shared" si="223"/>
        <v>0</v>
      </c>
    </row>
    <row r="77" spans="2:248" x14ac:dyDescent="0.35">
      <c r="B77" s="45">
        <v>73</v>
      </c>
      <c r="C77" s="33"/>
      <c r="D77" s="33"/>
      <c r="E77" s="33"/>
      <c r="F77" s="33"/>
      <c r="G77" s="33"/>
      <c r="H77" s="33"/>
      <c r="I77" s="33"/>
      <c r="J77" s="33" t="s">
        <v>79</v>
      </c>
      <c r="K77" s="33"/>
      <c r="L77" s="33"/>
      <c r="M77" s="33"/>
      <c r="N77" s="33"/>
      <c r="O77" s="33"/>
      <c r="P77" s="33" t="s">
        <v>80</v>
      </c>
      <c r="Q77" s="33" t="s">
        <v>79</v>
      </c>
      <c r="R77" s="33" t="s">
        <v>80</v>
      </c>
      <c r="S77" s="33" t="s">
        <v>80</v>
      </c>
      <c r="T77" s="33" t="s">
        <v>79</v>
      </c>
      <c r="U77" s="33"/>
      <c r="V77" s="33"/>
      <c r="X77" s="45">
        <v>73</v>
      </c>
      <c r="Y77" s="33"/>
      <c r="Z77" s="33"/>
      <c r="AA77" s="33"/>
      <c r="AB77" s="33"/>
      <c r="AC77" s="33"/>
      <c r="AD77" s="33"/>
      <c r="AE77" s="33"/>
      <c r="AF77" s="33" t="s">
        <v>80</v>
      </c>
      <c r="AG77" s="33"/>
      <c r="AH77" s="33"/>
      <c r="AI77" s="33"/>
      <c r="AJ77" s="33"/>
      <c r="AK77" s="33"/>
      <c r="AL77" s="33" t="s">
        <v>79</v>
      </c>
      <c r="AM77" s="33" t="s">
        <v>79</v>
      </c>
      <c r="AN77" s="33" t="s">
        <v>79</v>
      </c>
      <c r="AO77" s="33" t="s">
        <v>80</v>
      </c>
      <c r="AP77" s="33" t="s">
        <v>79</v>
      </c>
      <c r="AQ77" s="33"/>
      <c r="AR77" s="33"/>
      <c r="AS77" s="60"/>
      <c r="AT77" s="45">
        <v>73</v>
      </c>
      <c r="AU77" s="33"/>
      <c r="AV77" s="33"/>
      <c r="AW77" s="33"/>
      <c r="AX77" s="33"/>
      <c r="AY77" s="33"/>
      <c r="AZ77" s="33"/>
      <c r="BA77" s="33"/>
      <c r="BB77" s="33" t="s">
        <v>79</v>
      </c>
      <c r="BC77" s="33"/>
      <c r="BD77" s="33"/>
      <c r="BE77" s="33"/>
      <c r="BF77" s="33"/>
      <c r="BG77" s="33"/>
      <c r="BH77" s="33" t="s">
        <v>79</v>
      </c>
      <c r="BI77" s="33" t="s">
        <v>79</v>
      </c>
      <c r="BJ77" s="33" t="s">
        <v>79</v>
      </c>
      <c r="BK77" s="33" t="s">
        <v>80</v>
      </c>
      <c r="BL77" s="33" t="s">
        <v>79</v>
      </c>
      <c r="BM77" s="33"/>
      <c r="BN77" s="33"/>
      <c r="BP77" s="45">
        <v>73</v>
      </c>
      <c r="BQ77" s="33"/>
      <c r="BR77" s="33"/>
      <c r="BS77" s="33"/>
      <c r="BT77" s="33"/>
      <c r="BU77" s="33"/>
      <c r="BV77" s="33"/>
      <c r="BW77" s="33"/>
      <c r="BX77" s="33" t="s">
        <v>507</v>
      </c>
      <c r="BY77" s="33"/>
      <c r="BZ77" s="33"/>
      <c r="CA77" s="33"/>
      <c r="CB77" s="33"/>
      <c r="CC77" s="33"/>
      <c r="CD77" s="33" t="s">
        <v>507</v>
      </c>
      <c r="CE77" s="33" t="s">
        <v>507</v>
      </c>
      <c r="CF77" s="33" t="s">
        <v>507</v>
      </c>
      <c r="CG77" s="33" t="s">
        <v>507</v>
      </c>
      <c r="CH77" s="33" t="s">
        <v>507</v>
      </c>
      <c r="CI77" s="33"/>
      <c r="CJ77" s="33"/>
      <c r="CL77" s="45">
        <v>73</v>
      </c>
      <c r="CM77" s="33" t="str">
        <f t="shared" si="122"/>
        <v/>
      </c>
      <c r="CN77" s="33" t="str">
        <f t="shared" si="123"/>
        <v/>
      </c>
      <c r="CO77" s="33" t="str">
        <f t="shared" si="124"/>
        <v/>
      </c>
      <c r="CP77" s="33" t="str">
        <f t="shared" si="125"/>
        <v/>
      </c>
      <c r="CQ77" s="33" t="str">
        <f t="shared" si="126"/>
        <v/>
      </c>
      <c r="CR77" s="33" t="str">
        <f t="shared" si="127"/>
        <v/>
      </c>
      <c r="CS77" s="33" t="str">
        <f t="shared" si="128"/>
        <v/>
      </c>
      <c r="CT77" s="33" t="str">
        <f t="shared" si="129"/>
        <v>NO CUMPLE</v>
      </c>
      <c r="CU77" s="33" t="str">
        <f t="shared" si="130"/>
        <v/>
      </c>
      <c r="CV77" s="33" t="str">
        <f t="shared" si="131"/>
        <v/>
      </c>
      <c r="CW77" s="33" t="str">
        <f t="shared" si="132"/>
        <v/>
      </c>
      <c r="CX77" s="33" t="str">
        <f t="shared" si="133"/>
        <v/>
      </c>
      <c r="CY77" s="33" t="str">
        <f t="shared" si="134"/>
        <v/>
      </c>
      <c r="CZ77" s="33" t="str">
        <f t="shared" si="135"/>
        <v>NO CUMPLE</v>
      </c>
      <c r="DA77" s="33" t="str">
        <f t="shared" si="136"/>
        <v>CUMPLE</v>
      </c>
      <c r="DB77" s="33" t="str">
        <f t="shared" si="137"/>
        <v>NO CUMPLE</v>
      </c>
      <c r="DC77" s="33" t="str">
        <f t="shared" si="138"/>
        <v>NO CUMPLE</v>
      </c>
      <c r="DD77" s="33" t="str">
        <f t="shared" si="139"/>
        <v>CUMPLE</v>
      </c>
      <c r="DE77" s="33" t="str">
        <f t="shared" si="140"/>
        <v/>
      </c>
      <c r="DF77" s="33" t="str">
        <f t="shared" si="141"/>
        <v/>
      </c>
      <c r="DH77" s="45">
        <v>73</v>
      </c>
      <c r="DI77" s="33"/>
      <c r="DJ77" s="33"/>
      <c r="DK77" s="33"/>
      <c r="DL77" s="33"/>
      <c r="DM77" s="33"/>
      <c r="DN77" s="33"/>
      <c r="DO77" s="33"/>
      <c r="DP77" s="33" t="s">
        <v>96</v>
      </c>
      <c r="DQ77" s="33"/>
      <c r="DR77" s="33"/>
      <c r="DS77" s="33"/>
      <c r="DT77" s="33"/>
      <c r="DU77" s="33"/>
      <c r="DV77" s="33" t="s">
        <v>510</v>
      </c>
      <c r="DW77" s="33" t="s">
        <v>98</v>
      </c>
      <c r="DX77" s="33" t="s">
        <v>98</v>
      </c>
      <c r="DY77" s="33" t="s">
        <v>95</v>
      </c>
      <c r="DZ77" s="33" t="s">
        <v>95</v>
      </c>
      <c r="EA77" s="33"/>
      <c r="EB77" s="33"/>
      <c r="ED77" s="45">
        <v>73</v>
      </c>
      <c r="EE77" s="33">
        <f t="shared" si="142"/>
        <v>0</v>
      </c>
      <c r="EF77" s="33">
        <f t="shared" si="143"/>
        <v>0</v>
      </c>
      <c r="EG77" s="33">
        <f t="shared" si="144"/>
        <v>0</v>
      </c>
      <c r="EH77" s="33">
        <f t="shared" si="145"/>
        <v>0</v>
      </c>
      <c r="EI77" s="33">
        <f t="shared" si="146"/>
        <v>0</v>
      </c>
      <c r="EJ77" s="33">
        <f t="shared" si="147"/>
        <v>0</v>
      </c>
      <c r="EK77" s="33">
        <f t="shared" si="148"/>
        <v>0</v>
      </c>
      <c r="EL77" s="33">
        <f t="shared" si="149"/>
        <v>60</v>
      </c>
      <c r="EM77" s="33">
        <f t="shared" si="150"/>
        <v>0</v>
      </c>
      <c r="EN77" s="33">
        <f t="shared" si="151"/>
        <v>0</v>
      </c>
      <c r="EO77" s="33">
        <f t="shared" si="152"/>
        <v>0</v>
      </c>
      <c r="EP77" s="33">
        <f t="shared" si="153"/>
        <v>0</v>
      </c>
      <c r="EQ77" s="33">
        <f t="shared" si="154"/>
        <v>0</v>
      </c>
      <c r="ER77" s="33">
        <f t="shared" si="155"/>
        <v>0</v>
      </c>
      <c r="ES77" s="33">
        <f t="shared" si="156"/>
        <v>60</v>
      </c>
      <c r="ET77" s="33">
        <f t="shared" si="157"/>
        <v>60</v>
      </c>
      <c r="EU77" s="33">
        <f t="shared" si="158"/>
        <v>20</v>
      </c>
      <c r="EV77" s="33">
        <f t="shared" si="159"/>
        <v>20</v>
      </c>
      <c r="EW77" s="33">
        <f t="shared" si="160"/>
        <v>0</v>
      </c>
      <c r="EX77" s="33">
        <f t="shared" si="161"/>
        <v>0</v>
      </c>
      <c r="EZ77" s="45">
        <v>73</v>
      </c>
      <c r="FA77" s="38"/>
      <c r="FB77" s="39"/>
      <c r="FC77" s="37"/>
      <c r="FD77" s="37"/>
      <c r="FE77" s="37"/>
      <c r="FF77" s="37"/>
      <c r="FG77" s="37"/>
      <c r="FH77" s="37">
        <v>7958720</v>
      </c>
      <c r="FI77" s="37"/>
      <c r="FJ77" s="37"/>
      <c r="FK77" s="43"/>
      <c r="FL77" s="37"/>
      <c r="FM77" s="37"/>
      <c r="FN77" s="37">
        <v>11900000</v>
      </c>
      <c r="FO77" s="37">
        <v>13875400</v>
      </c>
      <c r="FP77" s="37">
        <v>12614000</v>
      </c>
      <c r="FQ77" s="37">
        <v>5217912</v>
      </c>
      <c r="FR77" s="37">
        <v>13875000</v>
      </c>
      <c r="FS77" s="37"/>
      <c r="FT77" s="37"/>
      <c r="FV77" s="49">
        <v>73</v>
      </c>
      <c r="FW77" s="46">
        <f t="shared" si="162"/>
        <v>0</v>
      </c>
      <c r="FX77" s="46">
        <f t="shared" si="163"/>
        <v>0</v>
      </c>
      <c r="FY77" s="46">
        <f t="shared" si="164"/>
        <v>0</v>
      </c>
      <c r="FZ77" s="46">
        <f t="shared" si="165"/>
        <v>0</v>
      </c>
      <c r="GA77" s="46">
        <f t="shared" si="166"/>
        <v>0</v>
      </c>
      <c r="GB77" s="46">
        <f t="shared" si="167"/>
        <v>0</v>
      </c>
      <c r="GC77" s="46">
        <f t="shared" si="168"/>
        <v>0</v>
      </c>
      <c r="GD77" s="46">
        <f t="shared" si="169"/>
        <v>0</v>
      </c>
      <c r="GE77" s="46">
        <f t="shared" si="170"/>
        <v>0</v>
      </c>
      <c r="GF77" s="46">
        <f t="shared" si="171"/>
        <v>0</v>
      </c>
      <c r="GG77" s="46">
        <f t="shared" si="172"/>
        <v>0</v>
      </c>
      <c r="GH77" s="46">
        <f t="shared" si="173"/>
        <v>0</v>
      </c>
      <c r="GI77" s="46">
        <f t="shared" si="174"/>
        <v>0</v>
      </c>
      <c r="GJ77" s="46">
        <f t="shared" si="175"/>
        <v>0</v>
      </c>
      <c r="GK77" s="46">
        <f t="shared" si="176"/>
        <v>13875400</v>
      </c>
      <c r="GL77" s="46">
        <f t="shared" si="177"/>
        <v>0</v>
      </c>
      <c r="GM77" s="46">
        <f t="shared" si="178"/>
        <v>0</v>
      </c>
      <c r="GN77" s="46">
        <f t="shared" si="179"/>
        <v>13875000</v>
      </c>
      <c r="GO77" s="46">
        <f t="shared" si="180"/>
        <v>0</v>
      </c>
      <c r="GP77" s="46">
        <f t="shared" si="181"/>
        <v>0</v>
      </c>
      <c r="GQ77" s="129">
        <f t="array" ref="GQ77">+MIN(IF(FW77:GP77&lt;&gt;0,FW77:GP77))</f>
        <v>13875000</v>
      </c>
      <c r="GR77" s="121">
        <v>13875697.5</v>
      </c>
      <c r="GS77" s="132" t="str">
        <f t="shared" si="182"/>
        <v>Cumple</v>
      </c>
      <c r="GT77" s="117"/>
      <c r="GU77" s="45">
        <v>73</v>
      </c>
      <c r="GV77" s="53">
        <f t="shared" si="183"/>
        <v>0</v>
      </c>
      <c r="GW77" s="53">
        <f t="shared" si="184"/>
        <v>0</v>
      </c>
      <c r="GX77" s="53">
        <f t="shared" si="185"/>
        <v>0</v>
      </c>
      <c r="GY77" s="53">
        <f t="shared" si="186"/>
        <v>0</v>
      </c>
      <c r="GZ77" s="53">
        <f t="shared" si="187"/>
        <v>0</v>
      </c>
      <c r="HA77" s="53">
        <f t="shared" si="188"/>
        <v>0</v>
      </c>
      <c r="HB77" s="53">
        <f t="shared" si="189"/>
        <v>0</v>
      </c>
      <c r="HC77" s="53">
        <f t="shared" si="190"/>
        <v>0</v>
      </c>
      <c r="HD77" s="53">
        <f t="shared" si="191"/>
        <v>0</v>
      </c>
      <c r="HE77" s="53">
        <f t="shared" si="192"/>
        <v>0</v>
      </c>
      <c r="HF77" s="53">
        <f t="shared" si="193"/>
        <v>0</v>
      </c>
      <c r="HG77" s="53">
        <f t="shared" si="194"/>
        <v>0</v>
      </c>
      <c r="HH77" s="53">
        <f t="shared" si="195"/>
        <v>0</v>
      </c>
      <c r="HI77" s="53">
        <f t="shared" si="196"/>
        <v>0</v>
      </c>
      <c r="HJ77" s="53">
        <f t="shared" si="197"/>
        <v>39.998846880089943</v>
      </c>
      <c r="HK77" s="53">
        <f t="shared" si="198"/>
        <v>0</v>
      </c>
      <c r="HL77" s="53">
        <f t="shared" si="199"/>
        <v>0</v>
      </c>
      <c r="HM77" s="53">
        <f t="shared" si="200"/>
        <v>40</v>
      </c>
      <c r="HN77" s="53">
        <f t="shared" si="201"/>
        <v>0</v>
      </c>
      <c r="HO77" s="54">
        <f t="shared" si="202"/>
        <v>0</v>
      </c>
      <c r="HQ77" s="45">
        <v>73</v>
      </c>
      <c r="HR77" s="56">
        <f t="shared" si="121"/>
        <v>99.998846880089943</v>
      </c>
      <c r="HS77" s="61" t="str">
        <f>+IF(MAXA(HU77:IN77)=0,"NO ADJUDICADO",HLOOKUP(MAXA(HU77:IN77),HU77:$IN$93,(90-HQ77),FALSE))</f>
        <v>NUEVOS RECURSOS SAS</v>
      </c>
      <c r="HT77" s="119">
        <f t="shared" si="203"/>
        <v>13875000</v>
      </c>
      <c r="HU77" s="54">
        <f t="shared" si="204"/>
        <v>0</v>
      </c>
      <c r="HV77" s="54">
        <f t="shared" si="205"/>
        <v>0</v>
      </c>
      <c r="HW77" s="54">
        <f t="shared" si="206"/>
        <v>0</v>
      </c>
      <c r="HX77" s="54">
        <f t="shared" si="207"/>
        <v>0</v>
      </c>
      <c r="HY77" s="54">
        <f t="shared" si="208"/>
        <v>0</v>
      </c>
      <c r="HZ77" s="54">
        <f t="shared" si="209"/>
        <v>0</v>
      </c>
      <c r="IA77" s="54">
        <f t="shared" si="210"/>
        <v>0</v>
      </c>
      <c r="IB77" s="54">
        <f t="shared" si="211"/>
        <v>0</v>
      </c>
      <c r="IC77" s="54">
        <f t="shared" si="212"/>
        <v>0</v>
      </c>
      <c r="ID77" s="54">
        <f t="shared" si="213"/>
        <v>0</v>
      </c>
      <c r="IE77" s="54">
        <f t="shared" si="214"/>
        <v>0</v>
      </c>
      <c r="IF77" s="54">
        <f t="shared" si="215"/>
        <v>0</v>
      </c>
      <c r="IG77" s="54">
        <f t="shared" si="216"/>
        <v>0</v>
      </c>
      <c r="IH77" s="54">
        <f t="shared" si="217"/>
        <v>0</v>
      </c>
      <c r="II77" s="54">
        <f t="shared" si="218"/>
        <v>99.998846880089943</v>
      </c>
      <c r="IJ77" s="54">
        <f t="shared" si="219"/>
        <v>0</v>
      </c>
      <c r="IK77" s="54">
        <f t="shared" si="220"/>
        <v>0</v>
      </c>
      <c r="IL77" s="54">
        <f t="shared" si="221"/>
        <v>60</v>
      </c>
      <c r="IM77" s="54">
        <f t="shared" si="222"/>
        <v>0</v>
      </c>
      <c r="IN77" s="54">
        <f t="shared" si="223"/>
        <v>0</v>
      </c>
    </row>
    <row r="78" spans="2:248" x14ac:dyDescent="0.35">
      <c r="B78" s="45">
        <v>74</v>
      </c>
      <c r="C78" s="33"/>
      <c r="D78" s="33" t="s">
        <v>80</v>
      </c>
      <c r="E78" s="33"/>
      <c r="F78" s="33"/>
      <c r="G78" s="33" t="s">
        <v>79</v>
      </c>
      <c r="H78" s="33"/>
      <c r="I78" s="33"/>
      <c r="J78" s="33"/>
      <c r="K78" s="33"/>
      <c r="L78" s="33"/>
      <c r="M78" s="33"/>
      <c r="N78" s="33"/>
      <c r="O78" s="33" t="s">
        <v>80</v>
      </c>
      <c r="P78" s="33"/>
      <c r="Q78" s="33"/>
      <c r="R78" s="33"/>
      <c r="S78" s="33" t="s">
        <v>80</v>
      </c>
      <c r="T78" s="33" t="s">
        <v>79</v>
      </c>
      <c r="U78" s="33"/>
      <c r="V78" s="33"/>
      <c r="X78" s="45">
        <v>74</v>
      </c>
      <c r="Y78" s="33"/>
      <c r="Z78" s="33" t="s">
        <v>79</v>
      </c>
      <c r="AA78" s="33"/>
      <c r="AB78" s="33"/>
      <c r="AC78" s="33" t="s">
        <v>79</v>
      </c>
      <c r="AD78" s="33"/>
      <c r="AE78" s="33"/>
      <c r="AF78" s="33"/>
      <c r="AG78" s="33"/>
      <c r="AH78" s="33"/>
      <c r="AI78" s="33"/>
      <c r="AJ78" s="33"/>
      <c r="AK78" s="33" t="s">
        <v>80</v>
      </c>
      <c r="AL78" s="33"/>
      <c r="AM78" s="33"/>
      <c r="AN78" s="33"/>
      <c r="AO78" s="33" t="s">
        <v>80</v>
      </c>
      <c r="AP78" s="33" t="s">
        <v>79</v>
      </c>
      <c r="AQ78" s="33"/>
      <c r="AR78" s="33"/>
      <c r="AS78" s="60"/>
      <c r="AT78" s="45">
        <v>74</v>
      </c>
      <c r="AU78" s="33"/>
      <c r="AV78" s="33" t="s">
        <v>79</v>
      </c>
      <c r="AW78" s="33"/>
      <c r="AX78" s="33"/>
      <c r="AY78" s="33" t="s">
        <v>79</v>
      </c>
      <c r="AZ78" s="33"/>
      <c r="BA78" s="33"/>
      <c r="BB78" s="33"/>
      <c r="BC78" s="33"/>
      <c r="BD78" s="33"/>
      <c r="BE78" s="33"/>
      <c r="BF78" s="33"/>
      <c r="BG78" s="33" t="s">
        <v>79</v>
      </c>
      <c r="BH78" s="33"/>
      <c r="BI78" s="33"/>
      <c r="BJ78" s="33"/>
      <c r="BK78" s="33" t="s">
        <v>80</v>
      </c>
      <c r="BL78" s="33" t="s">
        <v>79</v>
      </c>
      <c r="BM78" s="33"/>
      <c r="BN78" s="33"/>
      <c r="BP78" s="45">
        <v>74</v>
      </c>
      <c r="BQ78" s="33"/>
      <c r="BR78" s="33" t="s">
        <v>507</v>
      </c>
      <c r="BS78" s="33"/>
      <c r="BT78" s="33"/>
      <c r="BU78" s="33" t="s">
        <v>507</v>
      </c>
      <c r="BV78" s="33"/>
      <c r="BW78" s="33"/>
      <c r="BX78" s="33"/>
      <c r="BY78" s="33"/>
      <c r="BZ78" s="33"/>
      <c r="CA78" s="33"/>
      <c r="CB78" s="33"/>
      <c r="CC78" s="33" t="s">
        <v>507</v>
      </c>
      <c r="CD78" s="33"/>
      <c r="CE78" s="33"/>
      <c r="CF78" s="33"/>
      <c r="CG78" s="33" t="s">
        <v>507</v>
      </c>
      <c r="CH78" s="33" t="s">
        <v>507</v>
      </c>
      <c r="CI78" s="33"/>
      <c r="CJ78" s="33"/>
      <c r="CL78" s="45">
        <v>74</v>
      </c>
      <c r="CM78" s="33" t="str">
        <f t="shared" si="122"/>
        <v/>
      </c>
      <c r="CN78" s="33" t="str">
        <f t="shared" si="123"/>
        <v>NO CUMPLE</v>
      </c>
      <c r="CO78" s="33" t="str">
        <f t="shared" si="124"/>
        <v/>
      </c>
      <c r="CP78" s="33" t="str">
        <f t="shared" si="125"/>
        <v/>
      </c>
      <c r="CQ78" s="33" t="str">
        <f t="shared" si="126"/>
        <v>CUMPLE</v>
      </c>
      <c r="CR78" s="33" t="str">
        <f t="shared" si="127"/>
        <v/>
      </c>
      <c r="CS78" s="33" t="str">
        <f t="shared" si="128"/>
        <v/>
      </c>
      <c r="CT78" s="33" t="str">
        <f t="shared" si="129"/>
        <v/>
      </c>
      <c r="CU78" s="33" t="str">
        <f t="shared" si="130"/>
        <v/>
      </c>
      <c r="CV78" s="33" t="str">
        <f t="shared" si="131"/>
        <v/>
      </c>
      <c r="CW78" s="33" t="str">
        <f t="shared" si="132"/>
        <v/>
      </c>
      <c r="CX78" s="33" t="str">
        <f t="shared" si="133"/>
        <v/>
      </c>
      <c r="CY78" s="33" t="str">
        <f t="shared" si="134"/>
        <v>NO CUMPLE</v>
      </c>
      <c r="CZ78" s="33" t="str">
        <f t="shared" si="135"/>
        <v/>
      </c>
      <c r="DA78" s="33" t="str">
        <f t="shared" si="136"/>
        <v/>
      </c>
      <c r="DB78" s="33" t="str">
        <f t="shared" si="137"/>
        <v/>
      </c>
      <c r="DC78" s="33" t="str">
        <f t="shared" si="138"/>
        <v>NO CUMPLE</v>
      </c>
      <c r="DD78" s="33" t="str">
        <f t="shared" si="139"/>
        <v>CUMPLE</v>
      </c>
      <c r="DE78" s="33" t="str">
        <f t="shared" si="140"/>
        <v/>
      </c>
      <c r="DF78" s="33" t="str">
        <f t="shared" si="141"/>
        <v/>
      </c>
      <c r="DH78" s="45">
        <v>74</v>
      </c>
      <c r="DI78" s="33"/>
      <c r="DJ78" s="33" t="s">
        <v>97</v>
      </c>
      <c r="DK78" s="33"/>
      <c r="DL78" s="33"/>
      <c r="DM78" s="33" t="s">
        <v>97</v>
      </c>
      <c r="DN78" s="33"/>
      <c r="DO78" s="33"/>
      <c r="DP78" s="33"/>
      <c r="DQ78" s="33"/>
      <c r="DR78" s="33"/>
      <c r="DS78" s="33"/>
      <c r="DT78" s="33"/>
      <c r="DU78" s="33" t="s">
        <v>508</v>
      </c>
      <c r="DV78" s="33"/>
      <c r="DW78" s="33"/>
      <c r="DX78" s="33"/>
      <c r="DY78" s="33" t="s">
        <v>95</v>
      </c>
      <c r="DZ78" s="33" t="s">
        <v>95</v>
      </c>
      <c r="EA78" s="33"/>
      <c r="EB78" s="33"/>
      <c r="ED78" s="45">
        <v>74</v>
      </c>
      <c r="EE78" s="33">
        <f t="shared" si="142"/>
        <v>0</v>
      </c>
      <c r="EF78" s="33">
        <f t="shared" si="143"/>
        <v>0</v>
      </c>
      <c r="EG78" s="33">
        <f t="shared" si="144"/>
        <v>0</v>
      </c>
      <c r="EH78" s="33">
        <f t="shared" si="145"/>
        <v>0</v>
      </c>
      <c r="EI78" s="33">
        <f t="shared" si="146"/>
        <v>0</v>
      </c>
      <c r="EJ78" s="33">
        <f t="shared" si="147"/>
        <v>0</v>
      </c>
      <c r="EK78" s="33">
        <f t="shared" si="148"/>
        <v>0</v>
      </c>
      <c r="EL78" s="33">
        <f t="shared" si="149"/>
        <v>0</v>
      </c>
      <c r="EM78" s="33">
        <f t="shared" si="150"/>
        <v>0</v>
      </c>
      <c r="EN78" s="33">
        <f t="shared" si="151"/>
        <v>0</v>
      </c>
      <c r="EO78" s="33">
        <f t="shared" si="152"/>
        <v>0</v>
      </c>
      <c r="EP78" s="33">
        <f t="shared" si="153"/>
        <v>0</v>
      </c>
      <c r="EQ78" s="33">
        <f t="shared" si="154"/>
        <v>60</v>
      </c>
      <c r="ER78" s="33">
        <f t="shared" si="155"/>
        <v>0</v>
      </c>
      <c r="ES78" s="33">
        <f t="shared" si="156"/>
        <v>0</v>
      </c>
      <c r="ET78" s="33">
        <f t="shared" si="157"/>
        <v>0</v>
      </c>
      <c r="EU78" s="33">
        <f t="shared" si="158"/>
        <v>20</v>
      </c>
      <c r="EV78" s="33">
        <f t="shared" si="159"/>
        <v>20</v>
      </c>
      <c r="EW78" s="33">
        <f t="shared" si="160"/>
        <v>0</v>
      </c>
      <c r="EX78" s="33">
        <f t="shared" si="161"/>
        <v>0</v>
      </c>
      <c r="EZ78" s="45">
        <v>74</v>
      </c>
      <c r="FA78" s="38"/>
      <c r="FB78" s="39">
        <v>7485100</v>
      </c>
      <c r="FC78" s="37"/>
      <c r="FD78" s="37"/>
      <c r="FE78" s="37">
        <v>6366500</v>
      </c>
      <c r="FF78" s="37"/>
      <c r="FG78" s="37"/>
      <c r="FH78" s="37"/>
      <c r="FI78" s="37"/>
      <c r="FJ78" s="37"/>
      <c r="FK78" s="43"/>
      <c r="FL78" s="37"/>
      <c r="FM78" s="37">
        <v>6069000</v>
      </c>
      <c r="FN78" s="37"/>
      <c r="FO78" s="37"/>
      <c r="FP78" s="37"/>
      <c r="FQ78" s="37">
        <v>8996400</v>
      </c>
      <c r="FR78" s="37">
        <v>7480000</v>
      </c>
      <c r="FS78" s="37"/>
      <c r="FT78" s="37"/>
      <c r="FV78" s="49">
        <v>74</v>
      </c>
      <c r="FW78" s="46">
        <f t="shared" si="162"/>
        <v>0</v>
      </c>
      <c r="FX78" s="46">
        <f t="shared" si="163"/>
        <v>0</v>
      </c>
      <c r="FY78" s="46">
        <f t="shared" si="164"/>
        <v>0</v>
      </c>
      <c r="FZ78" s="46">
        <f t="shared" si="165"/>
        <v>0</v>
      </c>
      <c r="GA78" s="46">
        <f t="shared" si="166"/>
        <v>6366500</v>
      </c>
      <c r="GB78" s="46">
        <f t="shared" si="167"/>
        <v>0</v>
      </c>
      <c r="GC78" s="46">
        <f t="shared" si="168"/>
        <v>0</v>
      </c>
      <c r="GD78" s="46">
        <f t="shared" si="169"/>
        <v>0</v>
      </c>
      <c r="GE78" s="46">
        <f t="shared" si="170"/>
        <v>0</v>
      </c>
      <c r="GF78" s="46">
        <f t="shared" si="171"/>
        <v>0</v>
      </c>
      <c r="GG78" s="46">
        <f t="shared" si="172"/>
        <v>0</v>
      </c>
      <c r="GH78" s="46">
        <f t="shared" si="173"/>
        <v>0</v>
      </c>
      <c r="GI78" s="46">
        <f t="shared" si="174"/>
        <v>0</v>
      </c>
      <c r="GJ78" s="46">
        <f t="shared" si="175"/>
        <v>0</v>
      </c>
      <c r="GK78" s="46">
        <f t="shared" si="176"/>
        <v>0</v>
      </c>
      <c r="GL78" s="46">
        <f t="shared" si="177"/>
        <v>0</v>
      </c>
      <c r="GM78" s="46">
        <f t="shared" si="178"/>
        <v>0</v>
      </c>
      <c r="GN78" s="46">
        <f t="shared" si="179"/>
        <v>7480000</v>
      </c>
      <c r="GO78" s="46">
        <f t="shared" si="180"/>
        <v>0</v>
      </c>
      <c r="GP78" s="46">
        <f t="shared" si="181"/>
        <v>0</v>
      </c>
      <c r="GQ78" s="129">
        <f t="array" ref="GQ78">+MIN(IF(FW78:GP78&lt;&gt;0,FW78:GP78))</f>
        <v>6366500</v>
      </c>
      <c r="GR78" s="121">
        <v>7486000.2350000003</v>
      </c>
      <c r="GS78" s="132" t="str">
        <f t="shared" si="182"/>
        <v>Cumple</v>
      </c>
      <c r="GT78" s="117"/>
      <c r="GU78" s="45">
        <v>74</v>
      </c>
      <c r="GV78" s="53">
        <f t="shared" si="183"/>
        <v>0</v>
      </c>
      <c r="GW78" s="53">
        <f t="shared" si="184"/>
        <v>0</v>
      </c>
      <c r="GX78" s="53">
        <f t="shared" si="185"/>
        <v>0</v>
      </c>
      <c r="GY78" s="53">
        <f t="shared" si="186"/>
        <v>0</v>
      </c>
      <c r="GZ78" s="53">
        <f t="shared" si="187"/>
        <v>40</v>
      </c>
      <c r="HA78" s="53">
        <f t="shared" si="188"/>
        <v>0</v>
      </c>
      <c r="HB78" s="53">
        <f t="shared" si="189"/>
        <v>0</v>
      </c>
      <c r="HC78" s="53">
        <f t="shared" si="190"/>
        <v>0</v>
      </c>
      <c r="HD78" s="53">
        <f t="shared" si="191"/>
        <v>0</v>
      </c>
      <c r="HE78" s="53">
        <f t="shared" si="192"/>
        <v>0</v>
      </c>
      <c r="HF78" s="53">
        <f t="shared" si="193"/>
        <v>0</v>
      </c>
      <c r="HG78" s="53">
        <f t="shared" si="194"/>
        <v>0</v>
      </c>
      <c r="HH78" s="53">
        <f t="shared" si="195"/>
        <v>0</v>
      </c>
      <c r="HI78" s="53">
        <f t="shared" si="196"/>
        <v>0</v>
      </c>
      <c r="HJ78" s="53">
        <f t="shared" si="197"/>
        <v>0</v>
      </c>
      <c r="HK78" s="53">
        <f t="shared" si="198"/>
        <v>0</v>
      </c>
      <c r="HL78" s="53">
        <f t="shared" si="199"/>
        <v>0</v>
      </c>
      <c r="HM78" s="53">
        <f t="shared" si="200"/>
        <v>34.045454545454547</v>
      </c>
      <c r="HN78" s="53">
        <f t="shared" si="201"/>
        <v>0</v>
      </c>
      <c r="HO78" s="54">
        <f t="shared" si="202"/>
        <v>0</v>
      </c>
      <c r="HQ78" s="45">
        <v>74</v>
      </c>
      <c r="HR78" s="56">
        <f t="shared" si="121"/>
        <v>54.045454545454547</v>
      </c>
      <c r="HS78" s="61" t="str">
        <f>+IF(MAXA(HU78:IN78)=0,"NO ADJUDICADO",HLOOKUP(MAXA(HU78:IN78),HU78:$IN$93,(90-HQ78),FALSE))</f>
        <v>EQUIPOS Y LABORATORIOS DE COLOMBIA SAS</v>
      </c>
      <c r="HT78" s="119">
        <f t="shared" si="203"/>
        <v>6366500</v>
      </c>
      <c r="HU78" s="54">
        <f t="shared" si="204"/>
        <v>0</v>
      </c>
      <c r="HV78" s="54">
        <f t="shared" si="205"/>
        <v>0</v>
      </c>
      <c r="HW78" s="54">
        <f t="shared" si="206"/>
        <v>0</v>
      </c>
      <c r="HX78" s="54">
        <f t="shared" si="207"/>
        <v>0</v>
      </c>
      <c r="HY78" s="54">
        <f t="shared" si="208"/>
        <v>40</v>
      </c>
      <c r="HZ78" s="54">
        <f t="shared" si="209"/>
        <v>0</v>
      </c>
      <c r="IA78" s="54">
        <f t="shared" si="210"/>
        <v>0</v>
      </c>
      <c r="IB78" s="54">
        <f t="shared" si="211"/>
        <v>0</v>
      </c>
      <c r="IC78" s="54">
        <f t="shared" si="212"/>
        <v>0</v>
      </c>
      <c r="ID78" s="54">
        <f t="shared" si="213"/>
        <v>0</v>
      </c>
      <c r="IE78" s="54">
        <f t="shared" si="214"/>
        <v>0</v>
      </c>
      <c r="IF78" s="54">
        <f t="shared" si="215"/>
        <v>0</v>
      </c>
      <c r="IG78" s="54">
        <f t="shared" si="216"/>
        <v>0</v>
      </c>
      <c r="IH78" s="54">
        <f t="shared" si="217"/>
        <v>0</v>
      </c>
      <c r="II78" s="54">
        <f t="shared" si="218"/>
        <v>0</v>
      </c>
      <c r="IJ78" s="54">
        <f t="shared" si="219"/>
        <v>0</v>
      </c>
      <c r="IK78" s="54">
        <f t="shared" si="220"/>
        <v>0</v>
      </c>
      <c r="IL78" s="54">
        <f t="shared" si="221"/>
        <v>54.045454545454547</v>
      </c>
      <c r="IM78" s="54">
        <f t="shared" si="222"/>
        <v>0</v>
      </c>
      <c r="IN78" s="54">
        <f t="shared" si="223"/>
        <v>0</v>
      </c>
    </row>
    <row r="79" spans="2:248" x14ac:dyDescent="0.35">
      <c r="B79" s="45">
        <v>75</v>
      </c>
      <c r="C79" s="33"/>
      <c r="D79" s="33"/>
      <c r="E79" s="33"/>
      <c r="F79" s="33"/>
      <c r="G79" s="33"/>
      <c r="H79" s="33"/>
      <c r="I79" s="33"/>
      <c r="J79" s="33"/>
      <c r="K79" s="33"/>
      <c r="L79" s="33"/>
      <c r="M79" s="33"/>
      <c r="N79" s="33"/>
      <c r="O79" s="33" t="s">
        <v>79</v>
      </c>
      <c r="P79" s="33"/>
      <c r="Q79" s="33"/>
      <c r="R79" s="33"/>
      <c r="S79" s="33"/>
      <c r="T79" s="33"/>
      <c r="U79" s="33"/>
      <c r="V79" s="33"/>
      <c r="X79" s="45">
        <v>75</v>
      </c>
      <c r="Y79" s="33"/>
      <c r="Z79" s="33"/>
      <c r="AA79" s="33"/>
      <c r="AB79" s="33"/>
      <c r="AC79" s="33"/>
      <c r="AD79" s="33"/>
      <c r="AE79" s="33"/>
      <c r="AF79" s="33"/>
      <c r="AG79" s="33"/>
      <c r="AH79" s="33"/>
      <c r="AI79" s="33"/>
      <c r="AJ79" s="33"/>
      <c r="AK79" s="33" t="s">
        <v>79</v>
      </c>
      <c r="AL79" s="33"/>
      <c r="AM79" s="33"/>
      <c r="AN79" s="33"/>
      <c r="AO79" s="33"/>
      <c r="AP79" s="33"/>
      <c r="AQ79" s="33"/>
      <c r="AR79" s="33"/>
      <c r="AS79" s="60"/>
      <c r="AT79" s="45">
        <v>75</v>
      </c>
      <c r="AU79" s="33"/>
      <c r="AV79" s="33"/>
      <c r="AW79" s="33"/>
      <c r="AX79" s="33"/>
      <c r="AY79" s="33"/>
      <c r="AZ79" s="33"/>
      <c r="BA79" s="33"/>
      <c r="BB79" s="33"/>
      <c r="BC79" s="33"/>
      <c r="BD79" s="33"/>
      <c r="BE79" s="33"/>
      <c r="BF79" s="33"/>
      <c r="BG79" s="33" t="s">
        <v>79</v>
      </c>
      <c r="BH79" s="33"/>
      <c r="BI79" s="33"/>
      <c r="BJ79" s="33"/>
      <c r="BK79" s="33"/>
      <c r="BL79" s="33"/>
      <c r="BM79" s="33"/>
      <c r="BN79" s="33"/>
      <c r="BP79" s="45">
        <v>75</v>
      </c>
      <c r="BQ79" s="33"/>
      <c r="BR79" s="33"/>
      <c r="BS79" s="33"/>
      <c r="BT79" s="33"/>
      <c r="BU79" s="33"/>
      <c r="BV79" s="33"/>
      <c r="BW79" s="33"/>
      <c r="BX79" s="33"/>
      <c r="BY79" s="33"/>
      <c r="BZ79" s="33"/>
      <c r="CA79" s="33"/>
      <c r="CB79" s="33"/>
      <c r="CC79" s="33" t="s">
        <v>507</v>
      </c>
      <c r="CD79" s="33"/>
      <c r="CE79" s="33"/>
      <c r="CF79" s="33"/>
      <c r="CG79" s="33"/>
      <c r="CH79" s="33"/>
      <c r="CI79" s="33"/>
      <c r="CJ79" s="33"/>
      <c r="CL79" s="45">
        <v>75</v>
      </c>
      <c r="CM79" s="33" t="str">
        <f t="shared" si="122"/>
        <v/>
      </c>
      <c r="CN79" s="33" t="str">
        <f t="shared" si="123"/>
        <v/>
      </c>
      <c r="CO79" s="33" t="str">
        <f t="shared" si="124"/>
        <v/>
      </c>
      <c r="CP79" s="33" t="str">
        <f t="shared" si="125"/>
        <v/>
      </c>
      <c r="CQ79" s="33" t="str">
        <f t="shared" si="126"/>
        <v/>
      </c>
      <c r="CR79" s="33" t="str">
        <f t="shared" si="127"/>
        <v/>
      </c>
      <c r="CS79" s="33" t="str">
        <f t="shared" si="128"/>
        <v/>
      </c>
      <c r="CT79" s="33" t="str">
        <f t="shared" si="129"/>
        <v/>
      </c>
      <c r="CU79" s="33" t="str">
        <f t="shared" si="130"/>
        <v/>
      </c>
      <c r="CV79" s="33" t="str">
        <f t="shared" si="131"/>
        <v/>
      </c>
      <c r="CW79" s="33" t="str">
        <f t="shared" si="132"/>
        <v/>
      </c>
      <c r="CX79" s="33" t="str">
        <f t="shared" si="133"/>
        <v/>
      </c>
      <c r="CY79" s="33" t="str">
        <f t="shared" si="134"/>
        <v>CUMPLE</v>
      </c>
      <c r="CZ79" s="33" t="str">
        <f t="shared" si="135"/>
        <v/>
      </c>
      <c r="DA79" s="33" t="str">
        <f t="shared" si="136"/>
        <v/>
      </c>
      <c r="DB79" s="33" t="str">
        <f t="shared" si="137"/>
        <v/>
      </c>
      <c r="DC79" s="33" t="str">
        <f t="shared" si="138"/>
        <v/>
      </c>
      <c r="DD79" s="33" t="str">
        <f t="shared" si="139"/>
        <v/>
      </c>
      <c r="DE79" s="33" t="str">
        <f t="shared" si="140"/>
        <v/>
      </c>
      <c r="DF79" s="33" t="str">
        <f t="shared" si="141"/>
        <v/>
      </c>
      <c r="DH79" s="45">
        <v>75</v>
      </c>
      <c r="DI79" s="33"/>
      <c r="DJ79" s="33"/>
      <c r="DK79" s="33"/>
      <c r="DL79" s="33"/>
      <c r="DM79" s="33"/>
      <c r="DN79" s="33"/>
      <c r="DO79" s="33"/>
      <c r="DP79" s="33"/>
      <c r="DQ79" s="33"/>
      <c r="DR79" s="33"/>
      <c r="DS79" s="33"/>
      <c r="DT79" s="33"/>
      <c r="DU79" s="33" t="s">
        <v>97</v>
      </c>
      <c r="DV79" s="33"/>
      <c r="DW79" s="33"/>
      <c r="DX79" s="33"/>
      <c r="DY79" s="33"/>
      <c r="DZ79" s="33"/>
      <c r="EA79" s="33"/>
      <c r="EB79" s="33"/>
      <c r="ED79" s="45">
        <v>75</v>
      </c>
      <c r="EE79" s="33">
        <f t="shared" si="142"/>
        <v>0</v>
      </c>
      <c r="EF79" s="33">
        <f t="shared" si="143"/>
        <v>0</v>
      </c>
      <c r="EG79" s="33">
        <f t="shared" si="144"/>
        <v>0</v>
      </c>
      <c r="EH79" s="33">
        <f t="shared" si="145"/>
        <v>0</v>
      </c>
      <c r="EI79" s="33">
        <f t="shared" si="146"/>
        <v>0</v>
      </c>
      <c r="EJ79" s="33">
        <f t="shared" si="147"/>
        <v>0</v>
      </c>
      <c r="EK79" s="33">
        <f t="shared" si="148"/>
        <v>0</v>
      </c>
      <c r="EL79" s="33">
        <f t="shared" si="149"/>
        <v>0</v>
      </c>
      <c r="EM79" s="33">
        <f t="shared" si="150"/>
        <v>0</v>
      </c>
      <c r="EN79" s="33">
        <f t="shared" si="151"/>
        <v>0</v>
      </c>
      <c r="EO79" s="33">
        <f t="shared" si="152"/>
        <v>0</v>
      </c>
      <c r="EP79" s="33">
        <f t="shared" si="153"/>
        <v>0</v>
      </c>
      <c r="EQ79" s="33">
        <f t="shared" si="154"/>
        <v>0</v>
      </c>
      <c r="ER79" s="33">
        <f t="shared" si="155"/>
        <v>0</v>
      </c>
      <c r="ES79" s="33">
        <f t="shared" si="156"/>
        <v>0</v>
      </c>
      <c r="ET79" s="33">
        <f t="shared" si="157"/>
        <v>0</v>
      </c>
      <c r="EU79" s="33">
        <f t="shared" si="158"/>
        <v>0</v>
      </c>
      <c r="EV79" s="33">
        <f t="shared" si="159"/>
        <v>0</v>
      </c>
      <c r="EW79" s="33">
        <f t="shared" si="160"/>
        <v>0</v>
      </c>
      <c r="EX79" s="33">
        <f t="shared" si="161"/>
        <v>0</v>
      </c>
      <c r="EZ79" s="45">
        <v>75</v>
      </c>
      <c r="FA79" s="38"/>
      <c r="FB79" s="39"/>
      <c r="FC79" s="37"/>
      <c r="FD79" s="37"/>
      <c r="FE79" s="37"/>
      <c r="FF79" s="37"/>
      <c r="FG79" s="37"/>
      <c r="FH79" s="37"/>
      <c r="FI79" s="37"/>
      <c r="FJ79" s="37"/>
      <c r="FK79" s="43"/>
      <c r="FL79" s="37"/>
      <c r="FM79" s="37">
        <v>1130500</v>
      </c>
      <c r="FN79" s="37"/>
      <c r="FO79" s="37"/>
      <c r="FP79" s="37"/>
      <c r="FQ79" s="37"/>
      <c r="FR79" s="37"/>
      <c r="FS79" s="37"/>
      <c r="FT79" s="37"/>
      <c r="FV79" s="49">
        <v>75</v>
      </c>
      <c r="FW79" s="46">
        <f t="shared" si="162"/>
        <v>0</v>
      </c>
      <c r="FX79" s="46">
        <f t="shared" si="163"/>
        <v>0</v>
      </c>
      <c r="FY79" s="46">
        <f t="shared" si="164"/>
        <v>0</v>
      </c>
      <c r="FZ79" s="46">
        <f t="shared" si="165"/>
        <v>0</v>
      </c>
      <c r="GA79" s="46">
        <f t="shared" si="166"/>
        <v>0</v>
      </c>
      <c r="GB79" s="46">
        <f t="shared" si="167"/>
        <v>0</v>
      </c>
      <c r="GC79" s="46">
        <f t="shared" si="168"/>
        <v>0</v>
      </c>
      <c r="GD79" s="46">
        <f t="shared" si="169"/>
        <v>0</v>
      </c>
      <c r="GE79" s="46">
        <f t="shared" si="170"/>
        <v>0</v>
      </c>
      <c r="GF79" s="46">
        <f t="shared" si="171"/>
        <v>0</v>
      </c>
      <c r="GG79" s="46">
        <f t="shared" si="172"/>
        <v>0</v>
      </c>
      <c r="GH79" s="46">
        <f t="shared" si="173"/>
        <v>0</v>
      </c>
      <c r="GI79" s="46">
        <f t="shared" si="174"/>
        <v>1130500</v>
      </c>
      <c r="GJ79" s="46">
        <f t="shared" si="175"/>
        <v>0</v>
      </c>
      <c r="GK79" s="46">
        <f t="shared" si="176"/>
        <v>0</v>
      </c>
      <c r="GL79" s="46">
        <f t="shared" si="177"/>
        <v>0</v>
      </c>
      <c r="GM79" s="46">
        <f t="shared" si="178"/>
        <v>0</v>
      </c>
      <c r="GN79" s="46">
        <f t="shared" si="179"/>
        <v>0</v>
      </c>
      <c r="GO79" s="46">
        <f t="shared" si="180"/>
        <v>0</v>
      </c>
      <c r="GP79" s="46">
        <f t="shared" si="181"/>
        <v>0</v>
      </c>
      <c r="GQ79" s="129">
        <f t="array" ref="GQ79">+MIN(IF(FW79:GP79&lt;&gt;0,FW79:GP79))</f>
        <v>1130500</v>
      </c>
      <c r="GR79" s="121">
        <v>1130500</v>
      </c>
      <c r="GS79" s="132" t="str">
        <f t="shared" si="182"/>
        <v>Cumple</v>
      </c>
      <c r="GT79" s="117"/>
      <c r="GU79" s="45">
        <v>75</v>
      </c>
      <c r="GV79" s="53">
        <f t="shared" si="183"/>
        <v>0</v>
      </c>
      <c r="GW79" s="53">
        <f t="shared" si="184"/>
        <v>0</v>
      </c>
      <c r="GX79" s="53">
        <f t="shared" si="185"/>
        <v>0</v>
      </c>
      <c r="GY79" s="53">
        <f t="shared" si="186"/>
        <v>0</v>
      </c>
      <c r="GZ79" s="53">
        <f t="shared" si="187"/>
        <v>0</v>
      </c>
      <c r="HA79" s="53">
        <f t="shared" si="188"/>
        <v>0</v>
      </c>
      <c r="HB79" s="53">
        <f t="shared" si="189"/>
        <v>0</v>
      </c>
      <c r="HC79" s="53">
        <f t="shared" si="190"/>
        <v>0</v>
      </c>
      <c r="HD79" s="53">
        <f t="shared" si="191"/>
        <v>0</v>
      </c>
      <c r="HE79" s="53">
        <f t="shared" si="192"/>
        <v>0</v>
      </c>
      <c r="HF79" s="53">
        <f t="shared" si="193"/>
        <v>0</v>
      </c>
      <c r="HG79" s="53">
        <f t="shared" si="194"/>
        <v>0</v>
      </c>
      <c r="HH79" s="53">
        <f t="shared" si="195"/>
        <v>40</v>
      </c>
      <c r="HI79" s="53">
        <f t="shared" si="196"/>
        <v>0</v>
      </c>
      <c r="HJ79" s="53">
        <f t="shared" si="197"/>
        <v>0</v>
      </c>
      <c r="HK79" s="53">
        <f t="shared" si="198"/>
        <v>0</v>
      </c>
      <c r="HL79" s="53">
        <f t="shared" si="199"/>
        <v>0</v>
      </c>
      <c r="HM79" s="53">
        <f t="shared" si="200"/>
        <v>0</v>
      </c>
      <c r="HN79" s="53">
        <f t="shared" si="201"/>
        <v>0</v>
      </c>
      <c r="HO79" s="54">
        <f t="shared" si="202"/>
        <v>0</v>
      </c>
      <c r="HQ79" s="45">
        <v>75</v>
      </c>
      <c r="HR79" s="56">
        <f t="shared" si="121"/>
        <v>40</v>
      </c>
      <c r="HS79" s="61" t="str">
        <f>+IF(MAXA(HU79:IN79)=0,"NO ADJUDICADO",HLOOKUP(MAXA(HU79:IN79),HU79:$IN$93,(90-HQ79),FALSE))</f>
        <v>TECNOLOGIAS GENETICAS LTDA TECNIGEN</v>
      </c>
      <c r="HT79" s="119">
        <f t="shared" si="203"/>
        <v>1130500</v>
      </c>
      <c r="HU79" s="54">
        <f t="shared" si="204"/>
        <v>0</v>
      </c>
      <c r="HV79" s="54">
        <f t="shared" si="205"/>
        <v>0</v>
      </c>
      <c r="HW79" s="54">
        <f t="shared" si="206"/>
        <v>0</v>
      </c>
      <c r="HX79" s="54">
        <f t="shared" si="207"/>
        <v>0</v>
      </c>
      <c r="HY79" s="54">
        <f t="shared" si="208"/>
        <v>0</v>
      </c>
      <c r="HZ79" s="54">
        <f t="shared" si="209"/>
        <v>0</v>
      </c>
      <c r="IA79" s="54">
        <f t="shared" si="210"/>
        <v>0</v>
      </c>
      <c r="IB79" s="54">
        <f t="shared" si="211"/>
        <v>0</v>
      </c>
      <c r="IC79" s="54">
        <f t="shared" si="212"/>
        <v>0</v>
      </c>
      <c r="ID79" s="54">
        <f t="shared" si="213"/>
        <v>0</v>
      </c>
      <c r="IE79" s="54">
        <f t="shared" si="214"/>
        <v>0</v>
      </c>
      <c r="IF79" s="54">
        <f t="shared" si="215"/>
        <v>0</v>
      </c>
      <c r="IG79" s="54">
        <f t="shared" si="216"/>
        <v>40</v>
      </c>
      <c r="IH79" s="54">
        <f t="shared" si="217"/>
        <v>0</v>
      </c>
      <c r="II79" s="54">
        <f t="shared" si="218"/>
        <v>0</v>
      </c>
      <c r="IJ79" s="54">
        <f t="shared" si="219"/>
        <v>0</v>
      </c>
      <c r="IK79" s="54">
        <f t="shared" si="220"/>
        <v>0</v>
      </c>
      <c r="IL79" s="54">
        <f t="shared" si="221"/>
        <v>0</v>
      </c>
      <c r="IM79" s="54">
        <f t="shared" si="222"/>
        <v>0</v>
      </c>
      <c r="IN79" s="54">
        <f t="shared" si="223"/>
        <v>0</v>
      </c>
    </row>
    <row r="80" spans="2:248" x14ac:dyDescent="0.35">
      <c r="B80" s="45">
        <v>76</v>
      </c>
      <c r="C80" s="33"/>
      <c r="D80" s="33"/>
      <c r="E80" s="33"/>
      <c r="F80" s="33"/>
      <c r="G80" s="33"/>
      <c r="H80" s="33"/>
      <c r="I80" s="33"/>
      <c r="J80" s="33"/>
      <c r="K80" s="33" t="s">
        <v>79</v>
      </c>
      <c r="L80" s="33"/>
      <c r="M80" s="33"/>
      <c r="N80" s="33"/>
      <c r="O80" s="33"/>
      <c r="P80" s="33"/>
      <c r="Q80" s="33"/>
      <c r="R80" s="33"/>
      <c r="S80" s="33"/>
      <c r="T80" s="33"/>
      <c r="U80" s="33"/>
      <c r="V80" s="33"/>
      <c r="X80" s="45">
        <v>76</v>
      </c>
      <c r="Y80" s="33"/>
      <c r="Z80" s="33"/>
      <c r="AA80" s="33"/>
      <c r="AB80" s="33"/>
      <c r="AC80" s="33"/>
      <c r="AD80" s="33"/>
      <c r="AE80" s="33"/>
      <c r="AF80" s="33"/>
      <c r="AG80" s="33" t="s">
        <v>79</v>
      </c>
      <c r="AH80" s="33"/>
      <c r="AI80" s="33"/>
      <c r="AJ80" s="33"/>
      <c r="AK80" s="33"/>
      <c r="AL80" s="33"/>
      <c r="AM80" s="33"/>
      <c r="AN80" s="33"/>
      <c r="AO80" s="33"/>
      <c r="AP80" s="33"/>
      <c r="AQ80" s="33"/>
      <c r="AR80" s="33"/>
      <c r="AS80" s="60"/>
      <c r="AT80" s="45">
        <v>76</v>
      </c>
      <c r="AU80" s="33"/>
      <c r="AV80" s="33"/>
      <c r="AW80" s="33"/>
      <c r="AX80" s="33"/>
      <c r="AY80" s="33"/>
      <c r="AZ80" s="33"/>
      <c r="BA80" s="33"/>
      <c r="BB80" s="33"/>
      <c r="BC80" s="33" t="s">
        <v>79</v>
      </c>
      <c r="BD80" s="33"/>
      <c r="BE80" s="33"/>
      <c r="BF80" s="33"/>
      <c r="BG80" s="33"/>
      <c r="BH80" s="33"/>
      <c r="BI80" s="33"/>
      <c r="BJ80" s="33"/>
      <c r="BK80" s="33"/>
      <c r="BL80" s="33"/>
      <c r="BM80" s="33"/>
      <c r="BN80" s="33"/>
      <c r="BP80" s="45">
        <v>76</v>
      </c>
      <c r="BQ80" s="33"/>
      <c r="BR80" s="33"/>
      <c r="BS80" s="33"/>
      <c r="BT80" s="33"/>
      <c r="BU80" s="33"/>
      <c r="BV80" s="33"/>
      <c r="BW80" s="33"/>
      <c r="BX80" s="33"/>
      <c r="BY80" s="33" t="s">
        <v>507</v>
      </c>
      <c r="BZ80" s="33"/>
      <c r="CA80" s="33"/>
      <c r="CB80" s="33"/>
      <c r="CC80" s="33"/>
      <c r="CD80" s="33"/>
      <c r="CE80" s="33"/>
      <c r="CF80" s="33"/>
      <c r="CG80" s="33"/>
      <c r="CH80" s="33"/>
      <c r="CI80" s="33"/>
      <c r="CJ80" s="33"/>
      <c r="CL80" s="45">
        <v>76</v>
      </c>
      <c r="CM80" s="33" t="str">
        <f t="shared" si="122"/>
        <v/>
      </c>
      <c r="CN80" s="33" t="str">
        <f t="shared" si="123"/>
        <v/>
      </c>
      <c r="CO80" s="33" t="str">
        <f t="shared" si="124"/>
        <v/>
      </c>
      <c r="CP80" s="33" t="str">
        <f t="shared" si="125"/>
        <v/>
      </c>
      <c r="CQ80" s="33" t="str">
        <f t="shared" si="126"/>
        <v/>
      </c>
      <c r="CR80" s="33" t="str">
        <f t="shared" si="127"/>
        <v/>
      </c>
      <c r="CS80" s="33" t="str">
        <f t="shared" si="128"/>
        <v/>
      </c>
      <c r="CT80" s="33" t="str">
        <f t="shared" si="129"/>
        <v/>
      </c>
      <c r="CU80" s="33" t="str">
        <f t="shared" si="130"/>
        <v>CUMPLE</v>
      </c>
      <c r="CV80" s="33" t="str">
        <f t="shared" si="131"/>
        <v/>
      </c>
      <c r="CW80" s="33" t="str">
        <f t="shared" si="132"/>
        <v/>
      </c>
      <c r="CX80" s="33" t="str">
        <f t="shared" si="133"/>
        <v/>
      </c>
      <c r="CY80" s="33" t="str">
        <f t="shared" si="134"/>
        <v/>
      </c>
      <c r="CZ80" s="33" t="str">
        <f t="shared" si="135"/>
        <v/>
      </c>
      <c r="DA80" s="33" t="str">
        <f t="shared" si="136"/>
        <v/>
      </c>
      <c r="DB80" s="33" t="str">
        <f t="shared" si="137"/>
        <v/>
      </c>
      <c r="DC80" s="33" t="str">
        <f t="shared" si="138"/>
        <v/>
      </c>
      <c r="DD80" s="33" t="str">
        <f t="shared" si="139"/>
        <v/>
      </c>
      <c r="DE80" s="33" t="str">
        <f t="shared" si="140"/>
        <v/>
      </c>
      <c r="DF80" s="33" t="str">
        <f t="shared" si="141"/>
        <v/>
      </c>
      <c r="DH80" s="45">
        <v>76</v>
      </c>
      <c r="DI80" s="33"/>
      <c r="DJ80" s="33"/>
      <c r="DK80" s="33"/>
      <c r="DL80" s="33"/>
      <c r="DM80" s="33"/>
      <c r="DN80" s="33"/>
      <c r="DO80" s="33"/>
      <c r="DP80" s="33"/>
      <c r="DQ80" s="33" t="s">
        <v>96</v>
      </c>
      <c r="DR80" s="33"/>
      <c r="DS80" s="33"/>
      <c r="DT80" s="33"/>
      <c r="DU80" s="33"/>
      <c r="DV80" s="33"/>
      <c r="DW80" s="33"/>
      <c r="DX80" s="33"/>
      <c r="DY80" s="33"/>
      <c r="DZ80" s="33"/>
      <c r="EA80" s="33"/>
      <c r="EB80" s="33"/>
      <c r="ED80" s="45">
        <v>76</v>
      </c>
      <c r="EE80" s="33">
        <f t="shared" si="142"/>
        <v>0</v>
      </c>
      <c r="EF80" s="33">
        <f t="shared" si="143"/>
        <v>0</v>
      </c>
      <c r="EG80" s="33">
        <f t="shared" si="144"/>
        <v>0</v>
      </c>
      <c r="EH80" s="33">
        <f t="shared" si="145"/>
        <v>0</v>
      </c>
      <c r="EI80" s="33">
        <f t="shared" si="146"/>
        <v>0</v>
      </c>
      <c r="EJ80" s="33">
        <f t="shared" si="147"/>
        <v>0</v>
      </c>
      <c r="EK80" s="33">
        <f t="shared" si="148"/>
        <v>0</v>
      </c>
      <c r="EL80" s="33">
        <f t="shared" si="149"/>
        <v>0</v>
      </c>
      <c r="EM80" s="33">
        <f t="shared" si="150"/>
        <v>60</v>
      </c>
      <c r="EN80" s="33">
        <f t="shared" si="151"/>
        <v>0</v>
      </c>
      <c r="EO80" s="33">
        <f t="shared" si="152"/>
        <v>0</v>
      </c>
      <c r="EP80" s="33">
        <f t="shared" si="153"/>
        <v>0</v>
      </c>
      <c r="EQ80" s="33">
        <f t="shared" si="154"/>
        <v>0</v>
      </c>
      <c r="ER80" s="33">
        <f t="shared" si="155"/>
        <v>0</v>
      </c>
      <c r="ES80" s="33">
        <f t="shared" si="156"/>
        <v>0</v>
      </c>
      <c r="ET80" s="33">
        <f t="shared" si="157"/>
        <v>0</v>
      </c>
      <c r="EU80" s="33">
        <f t="shared" si="158"/>
        <v>0</v>
      </c>
      <c r="EV80" s="33">
        <f t="shared" si="159"/>
        <v>0</v>
      </c>
      <c r="EW80" s="33">
        <f t="shared" si="160"/>
        <v>0</v>
      </c>
      <c r="EX80" s="33">
        <f t="shared" si="161"/>
        <v>0</v>
      </c>
      <c r="EZ80" s="45">
        <v>76</v>
      </c>
      <c r="FA80" s="38"/>
      <c r="FB80" s="39"/>
      <c r="FC80" s="37"/>
      <c r="FD80" s="37"/>
      <c r="FE80" s="37"/>
      <c r="FF80" s="37"/>
      <c r="FG80" s="37"/>
      <c r="FH80" s="37"/>
      <c r="FI80" s="37">
        <v>9729559</v>
      </c>
      <c r="FJ80" s="37"/>
      <c r="FK80" s="43"/>
      <c r="FL80" s="37"/>
      <c r="FM80" s="37"/>
      <c r="FN80" s="37"/>
      <c r="FO80" s="37"/>
      <c r="FP80" s="37"/>
      <c r="FQ80" s="37"/>
      <c r="FR80" s="37"/>
      <c r="FS80" s="37"/>
      <c r="FT80" s="37"/>
      <c r="FV80" s="49">
        <v>76</v>
      </c>
      <c r="FW80" s="46">
        <f t="shared" si="162"/>
        <v>0</v>
      </c>
      <c r="FX80" s="46">
        <f t="shared" si="163"/>
        <v>0</v>
      </c>
      <c r="FY80" s="46">
        <f t="shared" si="164"/>
        <v>0</v>
      </c>
      <c r="FZ80" s="46">
        <f t="shared" si="165"/>
        <v>0</v>
      </c>
      <c r="GA80" s="46">
        <f t="shared" si="166"/>
        <v>0</v>
      </c>
      <c r="GB80" s="46">
        <f t="shared" si="167"/>
        <v>0</v>
      </c>
      <c r="GC80" s="46">
        <f t="shared" si="168"/>
        <v>0</v>
      </c>
      <c r="GD80" s="46">
        <f t="shared" si="169"/>
        <v>0</v>
      </c>
      <c r="GE80" s="46">
        <f t="shared" si="170"/>
        <v>9729559</v>
      </c>
      <c r="GF80" s="46">
        <f t="shared" si="171"/>
        <v>0</v>
      </c>
      <c r="GG80" s="46">
        <f t="shared" si="172"/>
        <v>0</v>
      </c>
      <c r="GH80" s="46">
        <f t="shared" si="173"/>
        <v>0</v>
      </c>
      <c r="GI80" s="46">
        <f t="shared" si="174"/>
        <v>0</v>
      </c>
      <c r="GJ80" s="46">
        <f t="shared" si="175"/>
        <v>0</v>
      </c>
      <c r="GK80" s="46">
        <f t="shared" si="176"/>
        <v>0</v>
      </c>
      <c r="GL80" s="46">
        <f t="shared" si="177"/>
        <v>0</v>
      </c>
      <c r="GM80" s="46">
        <f t="shared" si="178"/>
        <v>0</v>
      </c>
      <c r="GN80" s="46">
        <f t="shared" si="179"/>
        <v>0</v>
      </c>
      <c r="GO80" s="46">
        <f t="shared" si="180"/>
        <v>0</v>
      </c>
      <c r="GP80" s="46">
        <f t="shared" si="181"/>
        <v>0</v>
      </c>
      <c r="GQ80" s="129">
        <f t="array" ref="GQ80">+MIN(IF(FW80:GP80&lt;&gt;0,FW80:GP80))</f>
        <v>9729559</v>
      </c>
      <c r="GR80" s="121">
        <v>9729559</v>
      </c>
      <c r="GS80" s="132" t="str">
        <f t="shared" si="182"/>
        <v>Cumple</v>
      </c>
      <c r="GT80" s="117"/>
      <c r="GU80" s="45">
        <v>76</v>
      </c>
      <c r="GV80" s="53">
        <f t="shared" si="183"/>
        <v>0</v>
      </c>
      <c r="GW80" s="53">
        <f t="shared" si="184"/>
        <v>0</v>
      </c>
      <c r="GX80" s="53">
        <f t="shared" si="185"/>
        <v>0</v>
      </c>
      <c r="GY80" s="53">
        <f t="shared" si="186"/>
        <v>0</v>
      </c>
      <c r="GZ80" s="53">
        <f t="shared" si="187"/>
        <v>0</v>
      </c>
      <c r="HA80" s="53">
        <f t="shared" si="188"/>
        <v>0</v>
      </c>
      <c r="HB80" s="53">
        <f t="shared" si="189"/>
        <v>0</v>
      </c>
      <c r="HC80" s="53">
        <f t="shared" si="190"/>
        <v>0</v>
      </c>
      <c r="HD80" s="53">
        <f t="shared" si="191"/>
        <v>40</v>
      </c>
      <c r="HE80" s="53">
        <f t="shared" si="192"/>
        <v>0</v>
      </c>
      <c r="HF80" s="53">
        <f t="shared" si="193"/>
        <v>0</v>
      </c>
      <c r="HG80" s="53">
        <f t="shared" si="194"/>
        <v>0</v>
      </c>
      <c r="HH80" s="53">
        <f t="shared" si="195"/>
        <v>0</v>
      </c>
      <c r="HI80" s="53">
        <f t="shared" si="196"/>
        <v>0</v>
      </c>
      <c r="HJ80" s="53">
        <f t="shared" si="197"/>
        <v>0</v>
      </c>
      <c r="HK80" s="53">
        <f t="shared" si="198"/>
        <v>0</v>
      </c>
      <c r="HL80" s="53">
        <f t="shared" si="199"/>
        <v>0</v>
      </c>
      <c r="HM80" s="53">
        <f t="shared" si="200"/>
        <v>0</v>
      </c>
      <c r="HN80" s="53">
        <f t="shared" si="201"/>
        <v>0</v>
      </c>
      <c r="HO80" s="54">
        <f t="shared" si="202"/>
        <v>0</v>
      </c>
      <c r="HQ80" s="45">
        <v>76</v>
      </c>
      <c r="HR80" s="56">
        <f t="shared" si="121"/>
        <v>100</v>
      </c>
      <c r="HS80" s="61" t="str">
        <f>+IF(MAXA(HU80:IN80)=0,"NO ADJUDICADO",HLOOKUP(MAXA(HU80:IN80),HU80:$IN$93,(90-HQ80),FALSE))</f>
        <v>ELECTROEQUIPOS COLOMBIA SAS</v>
      </c>
      <c r="HT80" s="119">
        <f t="shared" si="203"/>
        <v>9729559</v>
      </c>
      <c r="HU80" s="54">
        <f t="shared" si="204"/>
        <v>0</v>
      </c>
      <c r="HV80" s="54">
        <f t="shared" si="205"/>
        <v>0</v>
      </c>
      <c r="HW80" s="54">
        <f t="shared" si="206"/>
        <v>0</v>
      </c>
      <c r="HX80" s="54">
        <f t="shared" si="207"/>
        <v>0</v>
      </c>
      <c r="HY80" s="54">
        <f t="shared" si="208"/>
        <v>0</v>
      </c>
      <c r="HZ80" s="54">
        <f t="shared" si="209"/>
        <v>0</v>
      </c>
      <c r="IA80" s="54">
        <f t="shared" si="210"/>
        <v>0</v>
      </c>
      <c r="IB80" s="54">
        <f t="shared" si="211"/>
        <v>0</v>
      </c>
      <c r="IC80" s="54">
        <f t="shared" si="212"/>
        <v>100</v>
      </c>
      <c r="ID80" s="54">
        <f t="shared" si="213"/>
        <v>0</v>
      </c>
      <c r="IE80" s="54">
        <f t="shared" si="214"/>
        <v>0</v>
      </c>
      <c r="IF80" s="54">
        <f t="shared" si="215"/>
        <v>0</v>
      </c>
      <c r="IG80" s="54">
        <f t="shared" si="216"/>
        <v>0</v>
      </c>
      <c r="IH80" s="54">
        <f t="shared" si="217"/>
        <v>0</v>
      </c>
      <c r="II80" s="54">
        <f t="shared" si="218"/>
        <v>0</v>
      </c>
      <c r="IJ80" s="54">
        <f t="shared" si="219"/>
        <v>0</v>
      </c>
      <c r="IK80" s="54">
        <f t="shared" si="220"/>
        <v>0</v>
      </c>
      <c r="IL80" s="54">
        <f t="shared" si="221"/>
        <v>0</v>
      </c>
      <c r="IM80" s="54">
        <f t="shared" si="222"/>
        <v>0</v>
      </c>
      <c r="IN80" s="54">
        <f t="shared" si="223"/>
        <v>0</v>
      </c>
    </row>
    <row r="81" spans="2:248" x14ac:dyDescent="0.35">
      <c r="B81" s="45">
        <v>77</v>
      </c>
      <c r="C81" s="33"/>
      <c r="D81" s="33"/>
      <c r="E81" s="33"/>
      <c r="F81" s="33"/>
      <c r="G81" s="33"/>
      <c r="H81" s="33"/>
      <c r="I81" s="33"/>
      <c r="J81" s="33"/>
      <c r="K81" s="33" t="s">
        <v>79</v>
      </c>
      <c r="L81" s="33"/>
      <c r="M81" s="33"/>
      <c r="N81" s="33"/>
      <c r="O81" s="33"/>
      <c r="P81" s="33"/>
      <c r="Q81" s="33"/>
      <c r="R81" s="33"/>
      <c r="S81" s="33"/>
      <c r="T81" s="33"/>
      <c r="U81" s="33"/>
      <c r="V81" s="33"/>
      <c r="X81" s="45">
        <v>77</v>
      </c>
      <c r="Y81" s="33"/>
      <c r="Z81" s="33"/>
      <c r="AA81" s="33"/>
      <c r="AB81" s="33"/>
      <c r="AC81" s="33"/>
      <c r="AD81" s="33"/>
      <c r="AE81" s="33"/>
      <c r="AF81" s="33"/>
      <c r="AG81" s="33" t="s">
        <v>79</v>
      </c>
      <c r="AH81" s="33"/>
      <c r="AI81" s="33"/>
      <c r="AJ81" s="33"/>
      <c r="AK81" s="33"/>
      <c r="AL81" s="33"/>
      <c r="AM81" s="33"/>
      <c r="AN81" s="33"/>
      <c r="AO81" s="33"/>
      <c r="AP81" s="33"/>
      <c r="AQ81" s="33"/>
      <c r="AR81" s="33"/>
      <c r="AS81" s="60"/>
      <c r="AT81" s="45">
        <v>77</v>
      </c>
      <c r="AU81" s="33"/>
      <c r="AV81" s="33"/>
      <c r="AW81" s="33"/>
      <c r="AX81" s="33"/>
      <c r="AY81" s="33"/>
      <c r="AZ81" s="33"/>
      <c r="BA81" s="33"/>
      <c r="BB81" s="33"/>
      <c r="BC81" s="33" t="s">
        <v>79</v>
      </c>
      <c r="BD81" s="33"/>
      <c r="BE81" s="33"/>
      <c r="BF81" s="33"/>
      <c r="BG81" s="33"/>
      <c r="BH81" s="33"/>
      <c r="BI81" s="33"/>
      <c r="BJ81" s="33"/>
      <c r="BK81" s="33"/>
      <c r="BL81" s="33"/>
      <c r="BM81" s="33"/>
      <c r="BN81" s="33"/>
      <c r="BP81" s="45">
        <v>77</v>
      </c>
      <c r="BQ81" s="33"/>
      <c r="BR81" s="33"/>
      <c r="BS81" s="33"/>
      <c r="BT81" s="33"/>
      <c r="BU81" s="33"/>
      <c r="BV81" s="33"/>
      <c r="BW81" s="33"/>
      <c r="BX81" s="33"/>
      <c r="BY81" s="33" t="s">
        <v>507</v>
      </c>
      <c r="BZ81" s="33"/>
      <c r="CA81" s="33"/>
      <c r="CB81" s="33"/>
      <c r="CC81" s="33"/>
      <c r="CD81" s="33"/>
      <c r="CE81" s="33"/>
      <c r="CF81" s="33"/>
      <c r="CG81" s="33"/>
      <c r="CH81" s="33"/>
      <c r="CI81" s="33"/>
      <c r="CJ81" s="33"/>
      <c r="CL81" s="45">
        <v>77</v>
      </c>
      <c r="CM81" s="33" t="str">
        <f t="shared" si="122"/>
        <v/>
      </c>
      <c r="CN81" s="33" t="str">
        <f t="shared" si="123"/>
        <v/>
      </c>
      <c r="CO81" s="33" t="str">
        <f t="shared" si="124"/>
        <v/>
      </c>
      <c r="CP81" s="33" t="str">
        <f t="shared" si="125"/>
        <v/>
      </c>
      <c r="CQ81" s="33" t="str">
        <f t="shared" si="126"/>
        <v/>
      </c>
      <c r="CR81" s="33" t="str">
        <f t="shared" si="127"/>
        <v/>
      </c>
      <c r="CS81" s="33" t="str">
        <f t="shared" si="128"/>
        <v/>
      </c>
      <c r="CT81" s="33" t="str">
        <f t="shared" si="129"/>
        <v/>
      </c>
      <c r="CU81" s="33" t="str">
        <f t="shared" si="130"/>
        <v>CUMPLE</v>
      </c>
      <c r="CV81" s="33" t="str">
        <f t="shared" si="131"/>
        <v/>
      </c>
      <c r="CW81" s="33" t="str">
        <f t="shared" si="132"/>
        <v/>
      </c>
      <c r="CX81" s="33" t="str">
        <f t="shared" si="133"/>
        <v/>
      </c>
      <c r="CY81" s="33" t="str">
        <f t="shared" si="134"/>
        <v/>
      </c>
      <c r="CZ81" s="33" t="str">
        <f t="shared" si="135"/>
        <v/>
      </c>
      <c r="DA81" s="33" t="str">
        <f t="shared" si="136"/>
        <v/>
      </c>
      <c r="DB81" s="33" t="str">
        <f t="shared" si="137"/>
        <v/>
      </c>
      <c r="DC81" s="33" t="str">
        <f t="shared" si="138"/>
        <v/>
      </c>
      <c r="DD81" s="33" t="str">
        <f t="shared" si="139"/>
        <v/>
      </c>
      <c r="DE81" s="33" t="str">
        <f t="shared" si="140"/>
        <v/>
      </c>
      <c r="DF81" s="33" t="str">
        <f t="shared" si="141"/>
        <v/>
      </c>
      <c r="DH81" s="45">
        <v>77</v>
      </c>
      <c r="DI81" s="33"/>
      <c r="DJ81" s="33"/>
      <c r="DK81" s="33"/>
      <c r="DL81" s="33"/>
      <c r="DM81" s="33"/>
      <c r="DN81" s="33"/>
      <c r="DO81" s="33"/>
      <c r="DP81" s="33"/>
      <c r="DQ81" s="33" t="s">
        <v>96</v>
      </c>
      <c r="DR81" s="33"/>
      <c r="DS81" s="33"/>
      <c r="DT81" s="33"/>
      <c r="DU81" s="33"/>
      <c r="DV81" s="33"/>
      <c r="DW81" s="33"/>
      <c r="DX81" s="33"/>
      <c r="DY81" s="33"/>
      <c r="DZ81" s="33"/>
      <c r="EA81" s="33"/>
      <c r="EB81" s="33"/>
      <c r="ED81" s="45">
        <v>77</v>
      </c>
      <c r="EE81" s="33">
        <f t="shared" si="142"/>
        <v>0</v>
      </c>
      <c r="EF81" s="33">
        <f t="shared" si="143"/>
        <v>0</v>
      </c>
      <c r="EG81" s="33">
        <f t="shared" si="144"/>
        <v>0</v>
      </c>
      <c r="EH81" s="33">
        <f t="shared" si="145"/>
        <v>0</v>
      </c>
      <c r="EI81" s="33">
        <f t="shared" si="146"/>
        <v>0</v>
      </c>
      <c r="EJ81" s="33">
        <f t="shared" si="147"/>
        <v>0</v>
      </c>
      <c r="EK81" s="33">
        <f t="shared" si="148"/>
        <v>0</v>
      </c>
      <c r="EL81" s="33">
        <f t="shared" si="149"/>
        <v>0</v>
      </c>
      <c r="EM81" s="33">
        <f t="shared" si="150"/>
        <v>60</v>
      </c>
      <c r="EN81" s="33">
        <f t="shared" si="151"/>
        <v>0</v>
      </c>
      <c r="EO81" s="33">
        <f t="shared" si="152"/>
        <v>0</v>
      </c>
      <c r="EP81" s="33">
        <f t="shared" si="153"/>
        <v>0</v>
      </c>
      <c r="EQ81" s="33">
        <f t="shared" si="154"/>
        <v>0</v>
      </c>
      <c r="ER81" s="33">
        <f t="shared" si="155"/>
        <v>0</v>
      </c>
      <c r="ES81" s="33">
        <f t="shared" si="156"/>
        <v>0</v>
      </c>
      <c r="ET81" s="33">
        <f t="shared" si="157"/>
        <v>0</v>
      </c>
      <c r="EU81" s="33">
        <f t="shared" si="158"/>
        <v>0</v>
      </c>
      <c r="EV81" s="33">
        <f t="shared" si="159"/>
        <v>0</v>
      </c>
      <c r="EW81" s="33">
        <f t="shared" si="160"/>
        <v>0</v>
      </c>
      <c r="EX81" s="33">
        <f t="shared" si="161"/>
        <v>0</v>
      </c>
      <c r="EZ81" s="45">
        <v>77</v>
      </c>
      <c r="FA81" s="38"/>
      <c r="FB81" s="39"/>
      <c r="FC81" s="37"/>
      <c r="FD81" s="37"/>
      <c r="FE81" s="37"/>
      <c r="FF81" s="37"/>
      <c r="FG81" s="37"/>
      <c r="FH81" s="37"/>
      <c r="FI81" s="37">
        <v>26064808</v>
      </c>
      <c r="FJ81" s="37"/>
      <c r="FK81" s="43"/>
      <c r="FL81" s="37"/>
      <c r="FM81" s="37"/>
      <c r="FN81" s="37"/>
      <c r="FO81" s="37"/>
      <c r="FP81" s="37"/>
      <c r="FQ81" s="37"/>
      <c r="FR81" s="37"/>
      <c r="FS81" s="37"/>
      <c r="FT81" s="37"/>
      <c r="FV81" s="49">
        <v>77</v>
      </c>
      <c r="FW81" s="46">
        <f t="shared" si="162"/>
        <v>0</v>
      </c>
      <c r="FX81" s="46">
        <f t="shared" si="163"/>
        <v>0</v>
      </c>
      <c r="FY81" s="46">
        <f t="shared" si="164"/>
        <v>0</v>
      </c>
      <c r="FZ81" s="46">
        <f t="shared" si="165"/>
        <v>0</v>
      </c>
      <c r="GA81" s="46">
        <f t="shared" si="166"/>
        <v>0</v>
      </c>
      <c r="GB81" s="46">
        <f t="shared" si="167"/>
        <v>0</v>
      </c>
      <c r="GC81" s="46">
        <f t="shared" si="168"/>
        <v>0</v>
      </c>
      <c r="GD81" s="46">
        <f t="shared" si="169"/>
        <v>0</v>
      </c>
      <c r="GE81" s="46">
        <f t="shared" si="170"/>
        <v>26064808</v>
      </c>
      <c r="GF81" s="46">
        <f t="shared" si="171"/>
        <v>0</v>
      </c>
      <c r="GG81" s="46">
        <f t="shared" si="172"/>
        <v>0</v>
      </c>
      <c r="GH81" s="46">
        <f t="shared" si="173"/>
        <v>0</v>
      </c>
      <c r="GI81" s="46">
        <f t="shared" si="174"/>
        <v>0</v>
      </c>
      <c r="GJ81" s="46">
        <f t="shared" si="175"/>
        <v>0</v>
      </c>
      <c r="GK81" s="46">
        <f t="shared" si="176"/>
        <v>0</v>
      </c>
      <c r="GL81" s="46">
        <f t="shared" si="177"/>
        <v>0</v>
      </c>
      <c r="GM81" s="46">
        <f t="shared" si="178"/>
        <v>0</v>
      </c>
      <c r="GN81" s="46">
        <f t="shared" si="179"/>
        <v>0</v>
      </c>
      <c r="GO81" s="46">
        <f t="shared" si="180"/>
        <v>0</v>
      </c>
      <c r="GP81" s="46">
        <f t="shared" si="181"/>
        <v>0</v>
      </c>
      <c r="GQ81" s="129">
        <f t="array" ref="GQ81">+MIN(IF(FW81:GP81&lt;&gt;0,FW81:GP81))</f>
        <v>26064808</v>
      </c>
      <c r="GR81" s="121">
        <v>26071472</v>
      </c>
      <c r="GS81" s="132" t="str">
        <f t="shared" si="182"/>
        <v>Cumple</v>
      </c>
      <c r="GT81" s="117"/>
      <c r="GU81" s="45">
        <v>77</v>
      </c>
      <c r="GV81" s="53">
        <f t="shared" si="183"/>
        <v>0</v>
      </c>
      <c r="GW81" s="53">
        <f t="shared" si="184"/>
        <v>0</v>
      </c>
      <c r="GX81" s="53">
        <f t="shared" si="185"/>
        <v>0</v>
      </c>
      <c r="GY81" s="53">
        <f t="shared" si="186"/>
        <v>0</v>
      </c>
      <c r="GZ81" s="53">
        <f t="shared" si="187"/>
        <v>0</v>
      </c>
      <c r="HA81" s="53">
        <f t="shared" si="188"/>
        <v>0</v>
      </c>
      <c r="HB81" s="53">
        <f t="shared" si="189"/>
        <v>0</v>
      </c>
      <c r="HC81" s="53">
        <f t="shared" si="190"/>
        <v>0</v>
      </c>
      <c r="HD81" s="53">
        <f t="shared" si="191"/>
        <v>40</v>
      </c>
      <c r="HE81" s="53">
        <f t="shared" si="192"/>
        <v>0</v>
      </c>
      <c r="HF81" s="53">
        <f t="shared" si="193"/>
        <v>0</v>
      </c>
      <c r="HG81" s="53">
        <f t="shared" si="194"/>
        <v>0</v>
      </c>
      <c r="HH81" s="53">
        <f t="shared" si="195"/>
        <v>0</v>
      </c>
      <c r="HI81" s="53">
        <f t="shared" si="196"/>
        <v>0</v>
      </c>
      <c r="HJ81" s="53">
        <f t="shared" si="197"/>
        <v>0</v>
      </c>
      <c r="HK81" s="53">
        <f t="shared" si="198"/>
        <v>0</v>
      </c>
      <c r="HL81" s="53">
        <f t="shared" si="199"/>
        <v>0</v>
      </c>
      <c r="HM81" s="53">
        <f t="shared" si="200"/>
        <v>0</v>
      </c>
      <c r="HN81" s="53">
        <f t="shared" si="201"/>
        <v>0</v>
      </c>
      <c r="HO81" s="54">
        <f t="shared" si="202"/>
        <v>0</v>
      </c>
      <c r="HQ81" s="45">
        <v>77</v>
      </c>
      <c r="HR81" s="56">
        <f t="shared" si="121"/>
        <v>100</v>
      </c>
      <c r="HS81" s="61" t="str">
        <f>+IF(MAXA(HU81:IN81)=0,"NO ADJUDICADO",HLOOKUP(MAXA(HU81:IN81),HU81:$IN$93,(90-HQ81),FALSE))</f>
        <v>ELECTROEQUIPOS COLOMBIA SAS</v>
      </c>
      <c r="HT81" s="119">
        <f t="shared" si="203"/>
        <v>26064808</v>
      </c>
      <c r="HU81" s="54">
        <f t="shared" si="204"/>
        <v>0</v>
      </c>
      <c r="HV81" s="54">
        <f t="shared" si="205"/>
        <v>0</v>
      </c>
      <c r="HW81" s="54">
        <f t="shared" si="206"/>
        <v>0</v>
      </c>
      <c r="HX81" s="54">
        <f t="shared" si="207"/>
        <v>0</v>
      </c>
      <c r="HY81" s="54">
        <f t="shared" si="208"/>
        <v>0</v>
      </c>
      <c r="HZ81" s="54">
        <f t="shared" si="209"/>
        <v>0</v>
      </c>
      <c r="IA81" s="54">
        <f t="shared" si="210"/>
        <v>0</v>
      </c>
      <c r="IB81" s="54">
        <f t="shared" si="211"/>
        <v>0</v>
      </c>
      <c r="IC81" s="54">
        <f t="shared" si="212"/>
        <v>100</v>
      </c>
      <c r="ID81" s="54">
        <f t="shared" si="213"/>
        <v>0</v>
      </c>
      <c r="IE81" s="54">
        <f t="shared" si="214"/>
        <v>0</v>
      </c>
      <c r="IF81" s="54">
        <f t="shared" si="215"/>
        <v>0</v>
      </c>
      <c r="IG81" s="54">
        <f t="shared" si="216"/>
        <v>0</v>
      </c>
      <c r="IH81" s="54">
        <f t="shared" si="217"/>
        <v>0</v>
      </c>
      <c r="II81" s="54">
        <f t="shared" si="218"/>
        <v>0</v>
      </c>
      <c r="IJ81" s="54">
        <f t="shared" si="219"/>
        <v>0</v>
      </c>
      <c r="IK81" s="54">
        <f t="shared" si="220"/>
        <v>0</v>
      </c>
      <c r="IL81" s="54">
        <f t="shared" si="221"/>
        <v>0</v>
      </c>
      <c r="IM81" s="54">
        <f t="shared" si="222"/>
        <v>0</v>
      </c>
      <c r="IN81" s="54">
        <f t="shared" si="223"/>
        <v>0</v>
      </c>
    </row>
    <row r="82" spans="2:248" x14ac:dyDescent="0.35">
      <c r="B82" s="45">
        <v>78</v>
      </c>
      <c r="C82" s="33"/>
      <c r="D82" s="33"/>
      <c r="E82" s="33"/>
      <c r="F82" s="33"/>
      <c r="G82" s="33"/>
      <c r="H82" s="33"/>
      <c r="I82" s="33"/>
      <c r="J82" s="33"/>
      <c r="K82" s="33"/>
      <c r="L82" s="33"/>
      <c r="M82" s="33"/>
      <c r="N82" s="33"/>
      <c r="O82" s="33"/>
      <c r="P82" s="33"/>
      <c r="Q82" s="33"/>
      <c r="R82" s="33"/>
      <c r="S82" s="33"/>
      <c r="T82" s="33"/>
      <c r="U82" s="33"/>
      <c r="V82" s="33"/>
      <c r="X82" s="45">
        <v>78</v>
      </c>
      <c r="Y82" s="33"/>
      <c r="Z82" s="33"/>
      <c r="AA82" s="33"/>
      <c r="AB82" s="33"/>
      <c r="AC82" s="33"/>
      <c r="AD82" s="33"/>
      <c r="AE82" s="33"/>
      <c r="AF82" s="33"/>
      <c r="AG82" s="33"/>
      <c r="AH82" s="33"/>
      <c r="AI82" s="33"/>
      <c r="AJ82" s="33"/>
      <c r="AK82" s="33"/>
      <c r="AL82" s="33"/>
      <c r="AM82" s="33"/>
      <c r="AN82" s="33"/>
      <c r="AO82" s="33"/>
      <c r="AP82" s="33"/>
      <c r="AQ82" s="33"/>
      <c r="AR82" s="33"/>
      <c r="AS82" s="60"/>
      <c r="AT82" s="45">
        <v>78</v>
      </c>
      <c r="AU82" s="33"/>
      <c r="AV82" s="33"/>
      <c r="AW82" s="33"/>
      <c r="AX82" s="33"/>
      <c r="AY82" s="33"/>
      <c r="AZ82" s="33"/>
      <c r="BA82" s="33"/>
      <c r="BB82" s="33"/>
      <c r="BC82" s="33"/>
      <c r="BD82" s="33"/>
      <c r="BE82" s="33"/>
      <c r="BF82" s="33"/>
      <c r="BG82" s="33"/>
      <c r="BH82" s="33"/>
      <c r="BI82" s="33"/>
      <c r="BJ82" s="33"/>
      <c r="BK82" s="33"/>
      <c r="BL82" s="33"/>
      <c r="BM82" s="33"/>
      <c r="BN82" s="33"/>
      <c r="BP82" s="45">
        <v>78</v>
      </c>
      <c r="BQ82" s="33"/>
      <c r="BR82" s="33"/>
      <c r="BS82" s="33"/>
      <c r="BT82" s="33"/>
      <c r="BU82" s="33"/>
      <c r="BV82" s="33"/>
      <c r="BW82" s="33"/>
      <c r="BX82" s="33"/>
      <c r="BY82" s="33"/>
      <c r="BZ82" s="33"/>
      <c r="CA82" s="33"/>
      <c r="CB82" s="33"/>
      <c r="CC82" s="33"/>
      <c r="CD82" s="33"/>
      <c r="CE82" s="33"/>
      <c r="CF82" s="33"/>
      <c r="CG82" s="33"/>
      <c r="CH82" s="33"/>
      <c r="CI82" s="33"/>
      <c r="CJ82" s="33"/>
      <c r="CL82" s="45">
        <v>78</v>
      </c>
      <c r="CM82" s="33" t="str">
        <f t="shared" si="122"/>
        <v/>
      </c>
      <c r="CN82" s="33" t="str">
        <f t="shared" si="123"/>
        <v/>
      </c>
      <c r="CO82" s="33" t="str">
        <f t="shared" si="124"/>
        <v/>
      </c>
      <c r="CP82" s="33" t="str">
        <f t="shared" si="125"/>
        <v/>
      </c>
      <c r="CQ82" s="33" t="str">
        <f t="shared" si="126"/>
        <v/>
      </c>
      <c r="CR82" s="33" t="str">
        <f t="shared" si="127"/>
        <v/>
      </c>
      <c r="CS82" s="33" t="str">
        <f t="shared" si="128"/>
        <v/>
      </c>
      <c r="CT82" s="33" t="str">
        <f t="shared" si="129"/>
        <v/>
      </c>
      <c r="CU82" s="33" t="str">
        <f t="shared" si="130"/>
        <v/>
      </c>
      <c r="CV82" s="33" t="str">
        <f t="shared" si="131"/>
        <v/>
      </c>
      <c r="CW82" s="33" t="str">
        <f t="shared" si="132"/>
        <v/>
      </c>
      <c r="CX82" s="33" t="str">
        <f t="shared" si="133"/>
        <v/>
      </c>
      <c r="CY82" s="33" t="str">
        <f t="shared" si="134"/>
        <v/>
      </c>
      <c r="CZ82" s="33" t="str">
        <f t="shared" si="135"/>
        <v/>
      </c>
      <c r="DA82" s="33" t="str">
        <f t="shared" si="136"/>
        <v/>
      </c>
      <c r="DB82" s="33" t="str">
        <f t="shared" si="137"/>
        <v/>
      </c>
      <c r="DC82" s="33" t="str">
        <f t="shared" si="138"/>
        <v/>
      </c>
      <c r="DD82" s="33" t="str">
        <f t="shared" si="139"/>
        <v/>
      </c>
      <c r="DE82" s="33" t="str">
        <f t="shared" si="140"/>
        <v/>
      </c>
      <c r="DF82" s="33" t="str">
        <f t="shared" si="141"/>
        <v/>
      </c>
      <c r="DH82" s="45">
        <v>78</v>
      </c>
      <c r="DI82" s="33"/>
      <c r="DJ82" s="33"/>
      <c r="DK82" s="33"/>
      <c r="DL82" s="33"/>
      <c r="DM82" s="33"/>
      <c r="DN82" s="33"/>
      <c r="DO82" s="33"/>
      <c r="DP82" s="33"/>
      <c r="DQ82" s="33"/>
      <c r="DR82" s="33"/>
      <c r="DS82" s="33"/>
      <c r="DT82" s="33"/>
      <c r="DU82" s="33"/>
      <c r="DV82" s="33"/>
      <c r="DW82" s="33"/>
      <c r="DX82" s="33"/>
      <c r="DY82" s="33"/>
      <c r="DZ82" s="33"/>
      <c r="EA82" s="33"/>
      <c r="EB82" s="33"/>
      <c r="ED82" s="45">
        <v>78</v>
      </c>
      <c r="EE82" s="33">
        <f t="shared" si="142"/>
        <v>0</v>
      </c>
      <c r="EF82" s="33">
        <f t="shared" si="143"/>
        <v>0</v>
      </c>
      <c r="EG82" s="33">
        <f t="shared" si="144"/>
        <v>0</v>
      </c>
      <c r="EH82" s="33">
        <f t="shared" si="145"/>
        <v>0</v>
      </c>
      <c r="EI82" s="33">
        <f t="shared" si="146"/>
        <v>0</v>
      </c>
      <c r="EJ82" s="33">
        <f t="shared" si="147"/>
        <v>0</v>
      </c>
      <c r="EK82" s="33">
        <f t="shared" si="148"/>
        <v>0</v>
      </c>
      <c r="EL82" s="33">
        <f t="shared" si="149"/>
        <v>0</v>
      </c>
      <c r="EM82" s="33">
        <f t="shared" si="150"/>
        <v>0</v>
      </c>
      <c r="EN82" s="33">
        <f t="shared" si="151"/>
        <v>0</v>
      </c>
      <c r="EO82" s="33">
        <f t="shared" si="152"/>
        <v>0</v>
      </c>
      <c r="EP82" s="33">
        <f t="shared" si="153"/>
        <v>0</v>
      </c>
      <c r="EQ82" s="33">
        <f t="shared" si="154"/>
        <v>0</v>
      </c>
      <c r="ER82" s="33">
        <f t="shared" si="155"/>
        <v>0</v>
      </c>
      <c r="ES82" s="33">
        <f t="shared" si="156"/>
        <v>0</v>
      </c>
      <c r="ET82" s="33">
        <f t="shared" si="157"/>
        <v>0</v>
      </c>
      <c r="EU82" s="33">
        <f t="shared" si="158"/>
        <v>0</v>
      </c>
      <c r="EV82" s="33">
        <f t="shared" si="159"/>
        <v>0</v>
      </c>
      <c r="EW82" s="33">
        <f t="shared" si="160"/>
        <v>0</v>
      </c>
      <c r="EX82" s="33">
        <f t="shared" si="161"/>
        <v>0</v>
      </c>
      <c r="EZ82" s="45">
        <v>78</v>
      </c>
      <c r="FA82" s="38"/>
      <c r="FB82" s="39"/>
      <c r="FC82" s="37"/>
      <c r="FD82" s="37"/>
      <c r="FE82" s="37"/>
      <c r="FF82" s="37"/>
      <c r="FG82" s="37"/>
      <c r="FH82" s="37"/>
      <c r="FI82" s="37"/>
      <c r="FJ82" s="37"/>
      <c r="FK82" s="43"/>
      <c r="FL82" s="37"/>
      <c r="FM82" s="37"/>
      <c r="FN82" s="37"/>
      <c r="FO82" s="37"/>
      <c r="FP82" s="37"/>
      <c r="FQ82" s="37"/>
      <c r="FR82" s="37"/>
      <c r="FS82" s="37"/>
      <c r="FT82" s="37"/>
      <c r="FV82" s="49">
        <v>78</v>
      </c>
      <c r="FW82" s="46">
        <f t="shared" si="162"/>
        <v>0</v>
      </c>
      <c r="FX82" s="46">
        <f t="shared" si="163"/>
        <v>0</v>
      </c>
      <c r="FY82" s="46">
        <f t="shared" si="164"/>
        <v>0</v>
      </c>
      <c r="FZ82" s="46">
        <f t="shared" si="165"/>
        <v>0</v>
      </c>
      <c r="GA82" s="46">
        <f t="shared" si="166"/>
        <v>0</v>
      </c>
      <c r="GB82" s="46">
        <f t="shared" si="167"/>
        <v>0</v>
      </c>
      <c r="GC82" s="46">
        <f t="shared" si="168"/>
        <v>0</v>
      </c>
      <c r="GD82" s="46">
        <f t="shared" si="169"/>
        <v>0</v>
      </c>
      <c r="GE82" s="46">
        <f t="shared" si="170"/>
        <v>0</v>
      </c>
      <c r="GF82" s="46">
        <f t="shared" si="171"/>
        <v>0</v>
      </c>
      <c r="GG82" s="46">
        <f t="shared" si="172"/>
        <v>0</v>
      </c>
      <c r="GH82" s="46">
        <f t="shared" si="173"/>
        <v>0</v>
      </c>
      <c r="GI82" s="46">
        <f t="shared" si="174"/>
        <v>0</v>
      </c>
      <c r="GJ82" s="46">
        <f t="shared" si="175"/>
        <v>0</v>
      </c>
      <c r="GK82" s="46">
        <f t="shared" si="176"/>
        <v>0</v>
      </c>
      <c r="GL82" s="46">
        <f t="shared" si="177"/>
        <v>0</v>
      </c>
      <c r="GM82" s="46">
        <f t="shared" si="178"/>
        <v>0</v>
      </c>
      <c r="GN82" s="46">
        <f t="shared" si="179"/>
        <v>0</v>
      </c>
      <c r="GO82" s="46">
        <f t="shared" si="180"/>
        <v>0</v>
      </c>
      <c r="GP82" s="46">
        <f t="shared" si="181"/>
        <v>0</v>
      </c>
      <c r="GQ82" s="129">
        <f t="array" ref="GQ82">+MIN(IF(FW82:GP82&lt;&gt;0,FW82:GP82))</f>
        <v>0</v>
      </c>
      <c r="GR82" s="121">
        <v>19204220</v>
      </c>
      <c r="GS82" s="132" t="str">
        <f t="shared" si="182"/>
        <v>Cumple</v>
      </c>
      <c r="GT82" s="117"/>
      <c r="GU82" s="45">
        <v>78</v>
      </c>
      <c r="GV82" s="53">
        <f t="shared" si="183"/>
        <v>0</v>
      </c>
      <c r="GW82" s="53">
        <f t="shared" si="184"/>
        <v>0</v>
      </c>
      <c r="GX82" s="53">
        <f t="shared" si="185"/>
        <v>0</v>
      </c>
      <c r="GY82" s="53">
        <f t="shared" si="186"/>
        <v>0</v>
      </c>
      <c r="GZ82" s="53">
        <f t="shared" si="187"/>
        <v>0</v>
      </c>
      <c r="HA82" s="53">
        <f t="shared" si="188"/>
        <v>0</v>
      </c>
      <c r="HB82" s="53">
        <f t="shared" si="189"/>
        <v>0</v>
      </c>
      <c r="HC82" s="53">
        <f t="shared" si="190"/>
        <v>0</v>
      </c>
      <c r="HD82" s="53">
        <f t="shared" si="191"/>
        <v>0</v>
      </c>
      <c r="HE82" s="53">
        <f t="shared" si="192"/>
        <v>0</v>
      </c>
      <c r="HF82" s="53">
        <f t="shared" si="193"/>
        <v>0</v>
      </c>
      <c r="HG82" s="53">
        <f t="shared" si="194"/>
        <v>0</v>
      </c>
      <c r="HH82" s="53">
        <f t="shared" si="195"/>
        <v>0</v>
      </c>
      <c r="HI82" s="53">
        <f t="shared" si="196"/>
        <v>0</v>
      </c>
      <c r="HJ82" s="53">
        <f t="shared" si="197"/>
        <v>0</v>
      </c>
      <c r="HK82" s="53">
        <f t="shared" si="198"/>
        <v>0</v>
      </c>
      <c r="HL82" s="53">
        <f t="shared" si="199"/>
        <v>0</v>
      </c>
      <c r="HM82" s="53">
        <f t="shared" si="200"/>
        <v>0</v>
      </c>
      <c r="HN82" s="53">
        <f t="shared" si="201"/>
        <v>0</v>
      </c>
      <c r="HO82" s="54">
        <f t="shared" si="202"/>
        <v>0</v>
      </c>
      <c r="HQ82" s="45">
        <v>78</v>
      </c>
      <c r="HR82" s="56">
        <f t="shared" si="121"/>
        <v>0</v>
      </c>
      <c r="HS82" s="61" t="str">
        <f>+IF(MAXA(HU82:IN82)=0,"NO ADJUDICADO",HLOOKUP(MAXA(HU82:IN82),HU82:$IN$93,(90-HQ82),FALSE))</f>
        <v>NO ADJUDICADO</v>
      </c>
      <c r="HT82" s="119">
        <f t="shared" si="203"/>
        <v>0</v>
      </c>
      <c r="HU82" s="54">
        <f t="shared" si="204"/>
        <v>0</v>
      </c>
      <c r="HV82" s="54">
        <f t="shared" si="205"/>
        <v>0</v>
      </c>
      <c r="HW82" s="54">
        <f t="shared" si="206"/>
        <v>0</v>
      </c>
      <c r="HX82" s="54">
        <f t="shared" si="207"/>
        <v>0</v>
      </c>
      <c r="HY82" s="54">
        <f t="shared" si="208"/>
        <v>0</v>
      </c>
      <c r="HZ82" s="54">
        <f t="shared" si="209"/>
        <v>0</v>
      </c>
      <c r="IA82" s="54">
        <f t="shared" si="210"/>
        <v>0</v>
      </c>
      <c r="IB82" s="54">
        <f t="shared" si="211"/>
        <v>0</v>
      </c>
      <c r="IC82" s="54">
        <f t="shared" si="212"/>
        <v>0</v>
      </c>
      <c r="ID82" s="54">
        <f t="shared" si="213"/>
        <v>0</v>
      </c>
      <c r="IE82" s="54">
        <f t="shared" si="214"/>
        <v>0</v>
      </c>
      <c r="IF82" s="54">
        <f t="shared" si="215"/>
        <v>0</v>
      </c>
      <c r="IG82" s="54">
        <f t="shared" si="216"/>
        <v>0</v>
      </c>
      <c r="IH82" s="54">
        <f t="shared" si="217"/>
        <v>0</v>
      </c>
      <c r="II82" s="54">
        <f t="shared" si="218"/>
        <v>0</v>
      </c>
      <c r="IJ82" s="54">
        <f t="shared" si="219"/>
        <v>0</v>
      </c>
      <c r="IK82" s="54">
        <f t="shared" si="220"/>
        <v>0</v>
      </c>
      <c r="IL82" s="54">
        <f t="shared" si="221"/>
        <v>0</v>
      </c>
      <c r="IM82" s="54">
        <f t="shared" si="222"/>
        <v>0</v>
      </c>
      <c r="IN82" s="54">
        <f t="shared" si="223"/>
        <v>0</v>
      </c>
    </row>
    <row r="83" spans="2:248" x14ac:dyDescent="0.35">
      <c r="B83" s="45">
        <v>79</v>
      </c>
      <c r="C83" s="33"/>
      <c r="D83" s="33"/>
      <c r="E83" s="33"/>
      <c r="F83" s="33"/>
      <c r="G83" s="33"/>
      <c r="H83" s="33"/>
      <c r="I83" s="33"/>
      <c r="J83" s="33"/>
      <c r="K83" s="33" t="s">
        <v>79</v>
      </c>
      <c r="L83" s="33"/>
      <c r="M83" s="33"/>
      <c r="N83" s="33"/>
      <c r="O83" s="33"/>
      <c r="P83" s="33"/>
      <c r="Q83" s="33"/>
      <c r="R83" s="33"/>
      <c r="S83" s="33"/>
      <c r="T83" s="33"/>
      <c r="U83" s="33"/>
      <c r="V83" s="33"/>
      <c r="X83" s="45">
        <v>79</v>
      </c>
      <c r="Y83" s="33"/>
      <c r="Z83" s="33"/>
      <c r="AA83" s="33"/>
      <c r="AB83" s="33"/>
      <c r="AC83" s="33"/>
      <c r="AD83" s="33"/>
      <c r="AE83" s="33"/>
      <c r="AF83" s="33"/>
      <c r="AG83" s="33" t="s">
        <v>79</v>
      </c>
      <c r="AH83" s="33"/>
      <c r="AI83" s="33"/>
      <c r="AJ83" s="33"/>
      <c r="AK83" s="33"/>
      <c r="AL83" s="33"/>
      <c r="AM83" s="33"/>
      <c r="AN83" s="33"/>
      <c r="AO83" s="33"/>
      <c r="AP83" s="33"/>
      <c r="AQ83" s="33"/>
      <c r="AR83" s="33"/>
      <c r="AS83" s="60"/>
      <c r="AT83" s="45">
        <v>79</v>
      </c>
      <c r="AU83" s="33"/>
      <c r="AV83" s="33"/>
      <c r="AW83" s="33"/>
      <c r="AX83" s="33"/>
      <c r="AY83" s="33"/>
      <c r="AZ83" s="33"/>
      <c r="BA83" s="33"/>
      <c r="BB83" s="33"/>
      <c r="BC83" s="33" t="s">
        <v>79</v>
      </c>
      <c r="BD83" s="33"/>
      <c r="BE83" s="33"/>
      <c r="BF83" s="33"/>
      <c r="BG83" s="33"/>
      <c r="BH83" s="33"/>
      <c r="BI83" s="33"/>
      <c r="BJ83" s="33"/>
      <c r="BK83" s="33"/>
      <c r="BL83" s="33"/>
      <c r="BM83" s="33"/>
      <c r="BN83" s="33"/>
      <c r="BP83" s="45">
        <v>79</v>
      </c>
      <c r="BQ83" s="33"/>
      <c r="BR83" s="33"/>
      <c r="BS83" s="33"/>
      <c r="BT83" s="33"/>
      <c r="BU83" s="33"/>
      <c r="BV83" s="33"/>
      <c r="BW83" s="33"/>
      <c r="BX83" s="33"/>
      <c r="BY83" s="33" t="s">
        <v>507</v>
      </c>
      <c r="BZ83" s="33"/>
      <c r="CA83" s="33"/>
      <c r="CB83" s="33"/>
      <c r="CC83" s="33"/>
      <c r="CD83" s="33"/>
      <c r="CE83" s="33"/>
      <c r="CF83" s="33"/>
      <c r="CG83" s="33"/>
      <c r="CH83" s="33"/>
      <c r="CI83" s="33"/>
      <c r="CJ83" s="33"/>
      <c r="CL83" s="45">
        <v>79</v>
      </c>
      <c r="CM83" s="33" t="str">
        <f t="shared" si="122"/>
        <v/>
      </c>
      <c r="CN83" s="33" t="str">
        <f t="shared" si="123"/>
        <v/>
      </c>
      <c r="CO83" s="33" t="str">
        <f t="shared" si="124"/>
        <v/>
      </c>
      <c r="CP83" s="33" t="str">
        <f t="shared" si="125"/>
        <v/>
      </c>
      <c r="CQ83" s="33" t="str">
        <f t="shared" si="126"/>
        <v/>
      </c>
      <c r="CR83" s="33" t="str">
        <f t="shared" si="127"/>
        <v/>
      </c>
      <c r="CS83" s="33" t="str">
        <f t="shared" si="128"/>
        <v/>
      </c>
      <c r="CT83" s="33" t="str">
        <f t="shared" si="129"/>
        <v/>
      </c>
      <c r="CU83" s="33" t="str">
        <f t="shared" si="130"/>
        <v>CUMPLE</v>
      </c>
      <c r="CV83" s="33" t="str">
        <f t="shared" si="131"/>
        <v/>
      </c>
      <c r="CW83" s="33" t="str">
        <f t="shared" si="132"/>
        <v/>
      </c>
      <c r="CX83" s="33" t="str">
        <f t="shared" si="133"/>
        <v/>
      </c>
      <c r="CY83" s="33" t="str">
        <f t="shared" si="134"/>
        <v/>
      </c>
      <c r="CZ83" s="33" t="str">
        <f t="shared" si="135"/>
        <v/>
      </c>
      <c r="DA83" s="33" t="str">
        <f t="shared" si="136"/>
        <v/>
      </c>
      <c r="DB83" s="33" t="str">
        <f t="shared" si="137"/>
        <v/>
      </c>
      <c r="DC83" s="33" t="str">
        <f t="shared" si="138"/>
        <v/>
      </c>
      <c r="DD83" s="33" t="str">
        <f t="shared" si="139"/>
        <v/>
      </c>
      <c r="DE83" s="33" t="str">
        <f t="shared" si="140"/>
        <v/>
      </c>
      <c r="DF83" s="33" t="str">
        <f t="shared" si="141"/>
        <v/>
      </c>
      <c r="DH83" s="45">
        <v>79</v>
      </c>
      <c r="DI83" s="33"/>
      <c r="DJ83" s="33"/>
      <c r="DK83" s="33"/>
      <c r="DL83" s="33"/>
      <c r="DM83" s="33"/>
      <c r="DN83" s="33"/>
      <c r="DO83" s="33"/>
      <c r="DP83" s="33"/>
      <c r="DQ83" s="33" t="s">
        <v>96</v>
      </c>
      <c r="DR83" s="33"/>
      <c r="DS83" s="33"/>
      <c r="DT83" s="33"/>
      <c r="DU83" s="33"/>
      <c r="DV83" s="33"/>
      <c r="DW83" s="33"/>
      <c r="DX83" s="33"/>
      <c r="DY83" s="33"/>
      <c r="DZ83" s="33"/>
      <c r="EA83" s="33"/>
      <c r="EB83" s="33"/>
      <c r="ED83" s="45">
        <v>79</v>
      </c>
      <c r="EE83" s="33">
        <f t="shared" si="142"/>
        <v>0</v>
      </c>
      <c r="EF83" s="33">
        <f t="shared" si="143"/>
        <v>0</v>
      </c>
      <c r="EG83" s="33">
        <f t="shared" si="144"/>
        <v>0</v>
      </c>
      <c r="EH83" s="33">
        <f t="shared" si="145"/>
        <v>0</v>
      </c>
      <c r="EI83" s="33">
        <f t="shared" si="146"/>
        <v>0</v>
      </c>
      <c r="EJ83" s="33">
        <f t="shared" si="147"/>
        <v>0</v>
      </c>
      <c r="EK83" s="33">
        <f t="shared" si="148"/>
        <v>0</v>
      </c>
      <c r="EL83" s="33">
        <f t="shared" si="149"/>
        <v>0</v>
      </c>
      <c r="EM83" s="33">
        <f t="shared" si="150"/>
        <v>60</v>
      </c>
      <c r="EN83" s="33">
        <f t="shared" si="151"/>
        <v>0</v>
      </c>
      <c r="EO83" s="33">
        <f t="shared" si="152"/>
        <v>0</v>
      </c>
      <c r="EP83" s="33">
        <f t="shared" si="153"/>
        <v>0</v>
      </c>
      <c r="EQ83" s="33">
        <f t="shared" si="154"/>
        <v>0</v>
      </c>
      <c r="ER83" s="33">
        <f t="shared" si="155"/>
        <v>0</v>
      </c>
      <c r="ES83" s="33">
        <f t="shared" si="156"/>
        <v>0</v>
      </c>
      <c r="ET83" s="33">
        <f t="shared" si="157"/>
        <v>0</v>
      </c>
      <c r="EU83" s="33">
        <f t="shared" si="158"/>
        <v>0</v>
      </c>
      <c r="EV83" s="33">
        <f t="shared" si="159"/>
        <v>0</v>
      </c>
      <c r="EW83" s="33">
        <f t="shared" si="160"/>
        <v>0</v>
      </c>
      <c r="EX83" s="33">
        <f t="shared" si="161"/>
        <v>0</v>
      </c>
      <c r="EZ83" s="45">
        <v>79</v>
      </c>
      <c r="FA83" s="38"/>
      <c r="FB83" s="39"/>
      <c r="FC83" s="37"/>
      <c r="FD83" s="37"/>
      <c r="FE83" s="37"/>
      <c r="FF83" s="37"/>
      <c r="FG83" s="37"/>
      <c r="FH83" s="37"/>
      <c r="FI83" s="37">
        <v>31611874</v>
      </c>
      <c r="FJ83" s="37"/>
      <c r="FK83" s="43"/>
      <c r="FL83" s="37"/>
      <c r="FM83" s="37"/>
      <c r="FN83" s="37"/>
      <c r="FO83" s="37"/>
      <c r="FP83" s="37"/>
      <c r="FQ83" s="37"/>
      <c r="FR83" s="37"/>
      <c r="FS83" s="37"/>
      <c r="FT83" s="37"/>
      <c r="FV83" s="49">
        <v>79</v>
      </c>
      <c r="FW83" s="46">
        <f t="shared" si="162"/>
        <v>0</v>
      </c>
      <c r="FX83" s="46">
        <f t="shared" si="163"/>
        <v>0</v>
      </c>
      <c r="FY83" s="46">
        <f t="shared" si="164"/>
        <v>0</v>
      </c>
      <c r="FZ83" s="46">
        <f t="shared" si="165"/>
        <v>0</v>
      </c>
      <c r="GA83" s="46">
        <f t="shared" si="166"/>
        <v>0</v>
      </c>
      <c r="GB83" s="46">
        <f t="shared" si="167"/>
        <v>0</v>
      </c>
      <c r="GC83" s="46">
        <f t="shared" si="168"/>
        <v>0</v>
      </c>
      <c r="GD83" s="46">
        <f t="shared" si="169"/>
        <v>0</v>
      </c>
      <c r="GE83" s="46">
        <f t="shared" si="170"/>
        <v>31611874</v>
      </c>
      <c r="GF83" s="46">
        <f t="shared" si="171"/>
        <v>0</v>
      </c>
      <c r="GG83" s="46">
        <f t="shared" si="172"/>
        <v>0</v>
      </c>
      <c r="GH83" s="46">
        <f t="shared" si="173"/>
        <v>0</v>
      </c>
      <c r="GI83" s="46">
        <f t="shared" si="174"/>
        <v>0</v>
      </c>
      <c r="GJ83" s="46">
        <f t="shared" si="175"/>
        <v>0</v>
      </c>
      <c r="GK83" s="46">
        <f t="shared" si="176"/>
        <v>0</v>
      </c>
      <c r="GL83" s="46">
        <f t="shared" si="177"/>
        <v>0</v>
      </c>
      <c r="GM83" s="46">
        <f t="shared" si="178"/>
        <v>0</v>
      </c>
      <c r="GN83" s="46">
        <f t="shared" si="179"/>
        <v>0</v>
      </c>
      <c r="GO83" s="46">
        <f t="shared" si="180"/>
        <v>0</v>
      </c>
      <c r="GP83" s="46">
        <f t="shared" si="181"/>
        <v>0</v>
      </c>
      <c r="GQ83" s="129">
        <f t="array" ref="GQ83">+MIN(IF(FW83:GP83&lt;&gt;0,FW83:GP83))</f>
        <v>31611874</v>
      </c>
      <c r="GR83" s="121">
        <v>31611874</v>
      </c>
      <c r="GS83" s="132" t="str">
        <f t="shared" si="182"/>
        <v>Cumple</v>
      </c>
      <c r="GT83" s="117"/>
      <c r="GU83" s="45">
        <v>79</v>
      </c>
      <c r="GV83" s="53">
        <f t="shared" si="183"/>
        <v>0</v>
      </c>
      <c r="GW83" s="53">
        <f t="shared" si="184"/>
        <v>0</v>
      </c>
      <c r="GX83" s="53">
        <f t="shared" si="185"/>
        <v>0</v>
      </c>
      <c r="GY83" s="53">
        <f t="shared" si="186"/>
        <v>0</v>
      </c>
      <c r="GZ83" s="53">
        <f t="shared" si="187"/>
        <v>0</v>
      </c>
      <c r="HA83" s="53">
        <f t="shared" si="188"/>
        <v>0</v>
      </c>
      <c r="HB83" s="53">
        <f t="shared" si="189"/>
        <v>0</v>
      </c>
      <c r="HC83" s="53">
        <f t="shared" si="190"/>
        <v>0</v>
      </c>
      <c r="HD83" s="53">
        <f t="shared" si="191"/>
        <v>40</v>
      </c>
      <c r="HE83" s="53">
        <f t="shared" si="192"/>
        <v>0</v>
      </c>
      <c r="HF83" s="53">
        <f t="shared" si="193"/>
        <v>0</v>
      </c>
      <c r="HG83" s="53">
        <f t="shared" si="194"/>
        <v>0</v>
      </c>
      <c r="HH83" s="53">
        <f t="shared" si="195"/>
        <v>0</v>
      </c>
      <c r="HI83" s="53">
        <f t="shared" si="196"/>
        <v>0</v>
      </c>
      <c r="HJ83" s="53">
        <f t="shared" si="197"/>
        <v>0</v>
      </c>
      <c r="HK83" s="53">
        <f t="shared" si="198"/>
        <v>0</v>
      </c>
      <c r="HL83" s="53">
        <f t="shared" si="199"/>
        <v>0</v>
      </c>
      <c r="HM83" s="53">
        <f t="shared" si="200"/>
        <v>0</v>
      </c>
      <c r="HN83" s="53">
        <f t="shared" si="201"/>
        <v>0</v>
      </c>
      <c r="HO83" s="54">
        <f t="shared" si="202"/>
        <v>0</v>
      </c>
      <c r="HQ83" s="45">
        <v>79</v>
      </c>
      <c r="HR83" s="56">
        <f t="shared" si="121"/>
        <v>100</v>
      </c>
      <c r="HS83" s="61" t="str">
        <f>+IF(MAXA(HU83:IN83)=0,"NO ADJUDICADO",HLOOKUP(MAXA(HU83:IN83),HU83:$IN$93,(90-HQ83),FALSE))</f>
        <v>ELECTROEQUIPOS COLOMBIA SAS</v>
      </c>
      <c r="HT83" s="119">
        <f t="shared" si="203"/>
        <v>31611874</v>
      </c>
      <c r="HU83" s="54">
        <f t="shared" si="204"/>
        <v>0</v>
      </c>
      <c r="HV83" s="54">
        <f t="shared" si="205"/>
        <v>0</v>
      </c>
      <c r="HW83" s="54">
        <f t="shared" si="206"/>
        <v>0</v>
      </c>
      <c r="HX83" s="54">
        <f t="shared" si="207"/>
        <v>0</v>
      </c>
      <c r="HY83" s="54">
        <f t="shared" si="208"/>
        <v>0</v>
      </c>
      <c r="HZ83" s="54">
        <f t="shared" si="209"/>
        <v>0</v>
      </c>
      <c r="IA83" s="54">
        <f t="shared" si="210"/>
        <v>0</v>
      </c>
      <c r="IB83" s="54">
        <f t="shared" si="211"/>
        <v>0</v>
      </c>
      <c r="IC83" s="54">
        <f t="shared" si="212"/>
        <v>100</v>
      </c>
      <c r="ID83" s="54">
        <f t="shared" si="213"/>
        <v>0</v>
      </c>
      <c r="IE83" s="54">
        <f t="shared" si="214"/>
        <v>0</v>
      </c>
      <c r="IF83" s="54">
        <f t="shared" si="215"/>
        <v>0</v>
      </c>
      <c r="IG83" s="54">
        <f t="shared" si="216"/>
        <v>0</v>
      </c>
      <c r="IH83" s="54">
        <f t="shared" si="217"/>
        <v>0</v>
      </c>
      <c r="II83" s="54">
        <f t="shared" si="218"/>
        <v>0</v>
      </c>
      <c r="IJ83" s="54">
        <f t="shared" si="219"/>
        <v>0</v>
      </c>
      <c r="IK83" s="54">
        <f t="shared" si="220"/>
        <v>0</v>
      </c>
      <c r="IL83" s="54">
        <f t="shared" si="221"/>
        <v>0</v>
      </c>
      <c r="IM83" s="54">
        <f t="shared" si="222"/>
        <v>0</v>
      </c>
      <c r="IN83" s="54">
        <f t="shared" si="223"/>
        <v>0</v>
      </c>
    </row>
    <row r="84" spans="2:248" x14ac:dyDescent="0.35">
      <c r="B84" s="45">
        <v>80</v>
      </c>
      <c r="C84" s="33"/>
      <c r="D84" s="33"/>
      <c r="E84" s="33" t="s">
        <v>80</v>
      </c>
      <c r="F84" s="33"/>
      <c r="G84" s="33"/>
      <c r="H84" s="33"/>
      <c r="I84" s="33"/>
      <c r="J84" s="33"/>
      <c r="K84" s="33"/>
      <c r="L84" s="33"/>
      <c r="M84" s="33"/>
      <c r="N84" s="33"/>
      <c r="O84" s="33"/>
      <c r="P84" s="33"/>
      <c r="Q84" s="33"/>
      <c r="R84" s="33"/>
      <c r="S84" s="33"/>
      <c r="T84" s="33"/>
      <c r="U84" s="33"/>
      <c r="V84" s="33"/>
      <c r="X84" s="45">
        <v>80</v>
      </c>
      <c r="Y84" s="33"/>
      <c r="Z84" s="33"/>
      <c r="AA84" s="33" t="s">
        <v>79</v>
      </c>
      <c r="AB84" s="33"/>
      <c r="AC84" s="33"/>
      <c r="AD84" s="33"/>
      <c r="AE84" s="33"/>
      <c r="AF84" s="33"/>
      <c r="AG84" s="33"/>
      <c r="AH84" s="33"/>
      <c r="AI84" s="33"/>
      <c r="AJ84" s="33"/>
      <c r="AK84" s="33"/>
      <c r="AL84" s="33"/>
      <c r="AM84" s="33"/>
      <c r="AN84" s="33"/>
      <c r="AO84" s="33"/>
      <c r="AP84" s="33"/>
      <c r="AQ84" s="33"/>
      <c r="AR84" s="33"/>
      <c r="AS84" s="60"/>
      <c r="AT84" s="45">
        <v>80</v>
      </c>
      <c r="AU84" s="33"/>
      <c r="AV84" s="33"/>
      <c r="AW84" s="33" t="s">
        <v>79</v>
      </c>
      <c r="AX84" s="33"/>
      <c r="AY84" s="33"/>
      <c r="AZ84" s="33"/>
      <c r="BA84" s="33"/>
      <c r="BB84" s="33"/>
      <c r="BC84" s="33"/>
      <c r="BD84" s="33"/>
      <c r="BE84" s="33"/>
      <c r="BF84" s="33"/>
      <c r="BG84" s="33"/>
      <c r="BH84" s="33"/>
      <c r="BI84" s="33"/>
      <c r="BJ84" s="33"/>
      <c r="BK84" s="33"/>
      <c r="BL84" s="33"/>
      <c r="BM84" s="33"/>
      <c r="BN84" s="33"/>
      <c r="BP84" s="45">
        <v>80</v>
      </c>
      <c r="BQ84" s="33"/>
      <c r="BR84" s="33"/>
      <c r="BS84" s="33" t="s">
        <v>507</v>
      </c>
      <c r="BT84" s="33"/>
      <c r="BU84" s="33"/>
      <c r="BV84" s="33"/>
      <c r="BW84" s="33"/>
      <c r="BX84" s="33"/>
      <c r="BY84" s="33"/>
      <c r="BZ84" s="33"/>
      <c r="CA84" s="33"/>
      <c r="CB84" s="33"/>
      <c r="CC84" s="33"/>
      <c r="CD84" s="33"/>
      <c r="CE84" s="33"/>
      <c r="CF84" s="33"/>
      <c r="CG84" s="33"/>
      <c r="CH84" s="33"/>
      <c r="CI84" s="33"/>
      <c r="CJ84" s="33"/>
      <c r="CL84" s="45">
        <v>80</v>
      </c>
      <c r="CM84" s="33" t="str">
        <f t="shared" si="122"/>
        <v/>
      </c>
      <c r="CN84" s="33" t="str">
        <f t="shared" si="123"/>
        <v/>
      </c>
      <c r="CO84" s="33" t="str">
        <f t="shared" si="124"/>
        <v>NO CUMPLE</v>
      </c>
      <c r="CP84" s="33" t="str">
        <f t="shared" si="125"/>
        <v/>
      </c>
      <c r="CQ84" s="33" t="str">
        <f t="shared" si="126"/>
        <v/>
      </c>
      <c r="CR84" s="33" t="str">
        <f t="shared" si="127"/>
        <v/>
      </c>
      <c r="CS84" s="33" t="str">
        <f t="shared" si="128"/>
        <v/>
      </c>
      <c r="CT84" s="33" t="str">
        <f t="shared" si="129"/>
        <v/>
      </c>
      <c r="CU84" s="33" t="str">
        <f t="shared" si="130"/>
        <v/>
      </c>
      <c r="CV84" s="33" t="str">
        <f t="shared" si="131"/>
        <v/>
      </c>
      <c r="CW84" s="33" t="str">
        <f t="shared" si="132"/>
        <v/>
      </c>
      <c r="CX84" s="33" t="str">
        <f t="shared" si="133"/>
        <v/>
      </c>
      <c r="CY84" s="33" t="str">
        <f t="shared" si="134"/>
        <v/>
      </c>
      <c r="CZ84" s="33" t="str">
        <f t="shared" si="135"/>
        <v/>
      </c>
      <c r="DA84" s="33" t="str">
        <f t="shared" si="136"/>
        <v/>
      </c>
      <c r="DB84" s="33" t="str">
        <f t="shared" si="137"/>
        <v/>
      </c>
      <c r="DC84" s="33" t="str">
        <f t="shared" si="138"/>
        <v/>
      </c>
      <c r="DD84" s="33" t="str">
        <f t="shared" si="139"/>
        <v/>
      </c>
      <c r="DE84" s="33" t="str">
        <f t="shared" si="140"/>
        <v/>
      </c>
      <c r="DF84" s="33" t="str">
        <f t="shared" si="141"/>
        <v/>
      </c>
      <c r="DH84" s="45">
        <v>80</v>
      </c>
      <c r="DI84" s="33"/>
      <c r="DJ84" s="33"/>
      <c r="DK84" s="33" t="s">
        <v>97</v>
      </c>
      <c r="DL84" s="33"/>
      <c r="DM84" s="33"/>
      <c r="DN84" s="33"/>
      <c r="DO84" s="33"/>
      <c r="DP84" s="33"/>
      <c r="DQ84" s="33"/>
      <c r="DR84" s="33"/>
      <c r="DS84" s="33"/>
      <c r="DT84" s="33"/>
      <c r="DU84" s="33"/>
      <c r="DV84" s="33"/>
      <c r="DW84" s="33"/>
      <c r="DX84" s="33"/>
      <c r="DY84" s="33"/>
      <c r="DZ84" s="33"/>
      <c r="EA84" s="33"/>
      <c r="EB84" s="33"/>
      <c r="ED84" s="45">
        <v>80</v>
      </c>
      <c r="EE84" s="33">
        <f t="shared" si="142"/>
        <v>0</v>
      </c>
      <c r="EF84" s="33">
        <f t="shared" si="143"/>
        <v>0</v>
      </c>
      <c r="EG84" s="33">
        <f t="shared" si="144"/>
        <v>0</v>
      </c>
      <c r="EH84" s="33">
        <f t="shared" si="145"/>
        <v>0</v>
      </c>
      <c r="EI84" s="33">
        <f t="shared" si="146"/>
        <v>0</v>
      </c>
      <c r="EJ84" s="33">
        <f t="shared" si="147"/>
        <v>0</v>
      </c>
      <c r="EK84" s="33">
        <f t="shared" si="148"/>
        <v>0</v>
      </c>
      <c r="EL84" s="33">
        <f t="shared" si="149"/>
        <v>0</v>
      </c>
      <c r="EM84" s="33">
        <f t="shared" si="150"/>
        <v>0</v>
      </c>
      <c r="EN84" s="33">
        <f t="shared" si="151"/>
        <v>0</v>
      </c>
      <c r="EO84" s="33">
        <f t="shared" si="152"/>
        <v>0</v>
      </c>
      <c r="EP84" s="33">
        <f t="shared" si="153"/>
        <v>0</v>
      </c>
      <c r="EQ84" s="33">
        <f t="shared" si="154"/>
        <v>0</v>
      </c>
      <c r="ER84" s="33">
        <f t="shared" si="155"/>
        <v>0</v>
      </c>
      <c r="ES84" s="33">
        <f t="shared" si="156"/>
        <v>0</v>
      </c>
      <c r="ET84" s="33">
        <f t="shared" si="157"/>
        <v>0</v>
      </c>
      <c r="EU84" s="33">
        <f t="shared" si="158"/>
        <v>0</v>
      </c>
      <c r="EV84" s="33">
        <f t="shared" si="159"/>
        <v>0</v>
      </c>
      <c r="EW84" s="33">
        <f t="shared" si="160"/>
        <v>0</v>
      </c>
      <c r="EX84" s="33">
        <f t="shared" si="161"/>
        <v>0</v>
      </c>
      <c r="EZ84" s="45">
        <v>80</v>
      </c>
      <c r="FA84" s="38"/>
      <c r="FB84" s="39"/>
      <c r="FC84" s="37">
        <v>25054141</v>
      </c>
      <c r="FD84" s="37"/>
      <c r="FE84" s="37"/>
      <c r="FF84" s="37"/>
      <c r="FG84" s="37"/>
      <c r="FH84" s="37"/>
      <c r="FI84" s="37"/>
      <c r="FJ84" s="37"/>
      <c r="FK84" s="43"/>
      <c r="FL84" s="37"/>
      <c r="FM84" s="37"/>
      <c r="FN84" s="37"/>
      <c r="FO84" s="37"/>
      <c r="FP84" s="37"/>
      <c r="FQ84" s="37"/>
      <c r="FR84" s="37"/>
      <c r="FS84" s="37"/>
      <c r="FT84" s="37"/>
      <c r="FV84" s="49">
        <v>80</v>
      </c>
      <c r="FW84" s="46">
        <f t="shared" si="162"/>
        <v>0</v>
      </c>
      <c r="FX84" s="46">
        <f t="shared" si="163"/>
        <v>0</v>
      </c>
      <c r="FY84" s="46">
        <f t="shared" si="164"/>
        <v>0</v>
      </c>
      <c r="FZ84" s="46">
        <f t="shared" si="165"/>
        <v>0</v>
      </c>
      <c r="GA84" s="46">
        <f t="shared" si="166"/>
        <v>0</v>
      </c>
      <c r="GB84" s="46">
        <f t="shared" si="167"/>
        <v>0</v>
      </c>
      <c r="GC84" s="46">
        <f t="shared" si="168"/>
        <v>0</v>
      </c>
      <c r="GD84" s="46">
        <f t="shared" si="169"/>
        <v>0</v>
      </c>
      <c r="GE84" s="46">
        <f t="shared" si="170"/>
        <v>0</v>
      </c>
      <c r="GF84" s="46">
        <f t="shared" si="171"/>
        <v>0</v>
      </c>
      <c r="GG84" s="46">
        <f t="shared" si="172"/>
        <v>0</v>
      </c>
      <c r="GH84" s="46">
        <f t="shared" si="173"/>
        <v>0</v>
      </c>
      <c r="GI84" s="46">
        <f t="shared" si="174"/>
        <v>0</v>
      </c>
      <c r="GJ84" s="46">
        <f t="shared" si="175"/>
        <v>0</v>
      </c>
      <c r="GK84" s="46">
        <f t="shared" si="176"/>
        <v>0</v>
      </c>
      <c r="GL84" s="46">
        <f t="shared" si="177"/>
        <v>0</v>
      </c>
      <c r="GM84" s="46">
        <f t="shared" si="178"/>
        <v>0</v>
      </c>
      <c r="GN84" s="46">
        <f t="shared" si="179"/>
        <v>0</v>
      </c>
      <c r="GO84" s="46">
        <f t="shared" si="180"/>
        <v>0</v>
      </c>
      <c r="GP84" s="46">
        <f t="shared" si="181"/>
        <v>0</v>
      </c>
      <c r="GQ84" s="129">
        <f t="array" ref="GQ84">+MIN(IF(FW84:GP84&lt;&gt;0,FW84:GP84))</f>
        <v>0</v>
      </c>
      <c r="GR84" s="121">
        <v>26889835</v>
      </c>
      <c r="GS84" s="132" t="str">
        <f t="shared" si="182"/>
        <v>Cumple</v>
      </c>
      <c r="GT84" s="117"/>
      <c r="GU84" s="45">
        <v>80</v>
      </c>
      <c r="GV84" s="53">
        <f t="shared" si="183"/>
        <v>0</v>
      </c>
      <c r="GW84" s="53">
        <f t="shared" si="184"/>
        <v>0</v>
      </c>
      <c r="GX84" s="53">
        <f t="shared" si="185"/>
        <v>0</v>
      </c>
      <c r="GY84" s="53">
        <f t="shared" si="186"/>
        <v>0</v>
      </c>
      <c r="GZ84" s="53">
        <f t="shared" si="187"/>
        <v>0</v>
      </c>
      <c r="HA84" s="53">
        <f t="shared" si="188"/>
        <v>0</v>
      </c>
      <c r="HB84" s="53">
        <f t="shared" si="189"/>
        <v>0</v>
      </c>
      <c r="HC84" s="53">
        <f t="shared" si="190"/>
        <v>0</v>
      </c>
      <c r="HD84" s="53">
        <f t="shared" si="191"/>
        <v>0</v>
      </c>
      <c r="HE84" s="53">
        <f t="shared" si="192"/>
        <v>0</v>
      </c>
      <c r="HF84" s="53">
        <f t="shared" si="193"/>
        <v>0</v>
      </c>
      <c r="HG84" s="53">
        <f t="shared" si="194"/>
        <v>0</v>
      </c>
      <c r="HH84" s="53">
        <f t="shared" si="195"/>
        <v>0</v>
      </c>
      <c r="HI84" s="53">
        <f t="shared" si="196"/>
        <v>0</v>
      </c>
      <c r="HJ84" s="53">
        <f t="shared" si="197"/>
        <v>0</v>
      </c>
      <c r="HK84" s="53">
        <f t="shared" si="198"/>
        <v>0</v>
      </c>
      <c r="HL84" s="53">
        <f t="shared" si="199"/>
        <v>0</v>
      </c>
      <c r="HM84" s="53">
        <f t="shared" si="200"/>
        <v>0</v>
      </c>
      <c r="HN84" s="53">
        <f t="shared" si="201"/>
        <v>0</v>
      </c>
      <c r="HO84" s="54">
        <f t="shared" si="202"/>
        <v>0</v>
      </c>
      <c r="HQ84" s="45">
        <v>80</v>
      </c>
      <c r="HR84" s="56">
        <f t="shared" si="121"/>
        <v>0</v>
      </c>
      <c r="HS84" s="61" t="str">
        <f>+IF(MAXA(HU84:IN84)=0,"NO ADJUDICADO",HLOOKUP(MAXA(HU84:IN84),HU84:$IN$93,(90-HQ84),FALSE))</f>
        <v>NO ADJUDICADO</v>
      </c>
      <c r="HT84" s="119">
        <f t="shared" si="203"/>
        <v>0</v>
      </c>
      <c r="HU84" s="54">
        <f t="shared" si="204"/>
        <v>0</v>
      </c>
      <c r="HV84" s="54">
        <f t="shared" si="205"/>
        <v>0</v>
      </c>
      <c r="HW84" s="54">
        <f t="shared" si="206"/>
        <v>0</v>
      </c>
      <c r="HX84" s="54">
        <f t="shared" si="207"/>
        <v>0</v>
      </c>
      <c r="HY84" s="54">
        <f t="shared" si="208"/>
        <v>0</v>
      </c>
      <c r="HZ84" s="54">
        <f t="shared" si="209"/>
        <v>0</v>
      </c>
      <c r="IA84" s="54">
        <f t="shared" si="210"/>
        <v>0</v>
      </c>
      <c r="IB84" s="54">
        <f t="shared" si="211"/>
        <v>0</v>
      </c>
      <c r="IC84" s="54">
        <f t="shared" si="212"/>
        <v>0</v>
      </c>
      <c r="ID84" s="54">
        <f t="shared" si="213"/>
        <v>0</v>
      </c>
      <c r="IE84" s="54">
        <f t="shared" si="214"/>
        <v>0</v>
      </c>
      <c r="IF84" s="54">
        <f t="shared" si="215"/>
        <v>0</v>
      </c>
      <c r="IG84" s="54">
        <f t="shared" si="216"/>
        <v>0</v>
      </c>
      <c r="IH84" s="54">
        <f t="shared" si="217"/>
        <v>0</v>
      </c>
      <c r="II84" s="54">
        <f t="shared" si="218"/>
        <v>0</v>
      </c>
      <c r="IJ84" s="54">
        <f t="shared" si="219"/>
        <v>0</v>
      </c>
      <c r="IK84" s="54">
        <f t="shared" si="220"/>
        <v>0</v>
      </c>
      <c r="IL84" s="54">
        <f t="shared" si="221"/>
        <v>0</v>
      </c>
      <c r="IM84" s="54">
        <f t="shared" si="222"/>
        <v>0</v>
      </c>
      <c r="IN84" s="54">
        <f t="shared" si="223"/>
        <v>0</v>
      </c>
    </row>
    <row r="85" spans="2:248" x14ac:dyDescent="0.35">
      <c r="B85" s="45">
        <v>81</v>
      </c>
      <c r="C85" s="33"/>
      <c r="D85" s="33"/>
      <c r="E85" s="33"/>
      <c r="F85" s="33"/>
      <c r="G85" s="33"/>
      <c r="H85" s="33"/>
      <c r="I85" s="33"/>
      <c r="J85" s="33"/>
      <c r="K85" s="33" t="s">
        <v>79</v>
      </c>
      <c r="L85" s="33"/>
      <c r="M85" s="33"/>
      <c r="N85" s="33"/>
      <c r="O85" s="33"/>
      <c r="P85" s="33"/>
      <c r="Q85" s="33"/>
      <c r="R85" s="33"/>
      <c r="S85" s="33"/>
      <c r="T85" s="33"/>
      <c r="U85" s="33"/>
      <c r="V85" s="33"/>
      <c r="X85" s="45">
        <v>81</v>
      </c>
      <c r="Y85" s="33"/>
      <c r="Z85" s="33"/>
      <c r="AA85" s="33"/>
      <c r="AB85" s="33"/>
      <c r="AC85" s="33"/>
      <c r="AD85" s="33"/>
      <c r="AE85" s="33"/>
      <c r="AF85" s="33"/>
      <c r="AG85" s="33" t="s">
        <v>79</v>
      </c>
      <c r="AH85" s="33"/>
      <c r="AI85" s="33"/>
      <c r="AJ85" s="33"/>
      <c r="AK85" s="33"/>
      <c r="AL85" s="33"/>
      <c r="AM85" s="33"/>
      <c r="AN85" s="33"/>
      <c r="AO85" s="33"/>
      <c r="AP85" s="33"/>
      <c r="AQ85" s="33"/>
      <c r="AR85" s="33"/>
      <c r="AS85" s="60"/>
      <c r="AT85" s="45">
        <v>81</v>
      </c>
      <c r="AU85" s="33"/>
      <c r="AV85" s="33"/>
      <c r="AW85" s="33"/>
      <c r="AX85" s="33"/>
      <c r="AY85" s="33"/>
      <c r="AZ85" s="33"/>
      <c r="BA85" s="33"/>
      <c r="BB85" s="33"/>
      <c r="BC85" s="33" t="s">
        <v>79</v>
      </c>
      <c r="BD85" s="33"/>
      <c r="BE85" s="33"/>
      <c r="BF85" s="33"/>
      <c r="BG85" s="33"/>
      <c r="BH85" s="33"/>
      <c r="BI85" s="33"/>
      <c r="BJ85" s="33"/>
      <c r="BK85" s="33"/>
      <c r="BL85" s="33"/>
      <c r="BM85" s="33"/>
      <c r="BN85" s="33"/>
      <c r="BP85" s="45">
        <v>81</v>
      </c>
      <c r="BQ85" s="33"/>
      <c r="BR85" s="33"/>
      <c r="BS85" s="33"/>
      <c r="BT85" s="33"/>
      <c r="BU85" s="33"/>
      <c r="BV85" s="33"/>
      <c r="BW85" s="33"/>
      <c r="BX85" s="33"/>
      <c r="BY85" s="33" t="s">
        <v>507</v>
      </c>
      <c r="BZ85" s="33"/>
      <c r="CA85" s="33"/>
      <c r="CB85" s="33"/>
      <c r="CC85" s="33"/>
      <c r="CD85" s="33"/>
      <c r="CE85" s="33"/>
      <c r="CF85" s="33"/>
      <c r="CG85" s="33"/>
      <c r="CH85" s="33"/>
      <c r="CI85" s="33"/>
      <c r="CJ85" s="33"/>
      <c r="CL85" s="45">
        <v>81</v>
      </c>
      <c r="CM85" s="33" t="str">
        <f t="shared" si="122"/>
        <v/>
      </c>
      <c r="CN85" s="33" t="str">
        <f t="shared" si="123"/>
        <v/>
      </c>
      <c r="CO85" s="33" t="str">
        <f t="shared" si="124"/>
        <v/>
      </c>
      <c r="CP85" s="33" t="str">
        <f t="shared" si="125"/>
        <v/>
      </c>
      <c r="CQ85" s="33" t="str">
        <f t="shared" si="126"/>
        <v/>
      </c>
      <c r="CR85" s="33" t="str">
        <f t="shared" si="127"/>
        <v/>
      </c>
      <c r="CS85" s="33" t="str">
        <f t="shared" si="128"/>
        <v/>
      </c>
      <c r="CT85" s="33" t="str">
        <f t="shared" si="129"/>
        <v/>
      </c>
      <c r="CU85" s="33" t="str">
        <f t="shared" si="130"/>
        <v>CUMPLE</v>
      </c>
      <c r="CV85" s="33" t="str">
        <f t="shared" si="131"/>
        <v/>
      </c>
      <c r="CW85" s="33" t="str">
        <f t="shared" si="132"/>
        <v/>
      </c>
      <c r="CX85" s="33" t="str">
        <f t="shared" si="133"/>
        <v/>
      </c>
      <c r="CY85" s="33" t="str">
        <f t="shared" si="134"/>
        <v/>
      </c>
      <c r="CZ85" s="33" t="str">
        <f t="shared" si="135"/>
        <v/>
      </c>
      <c r="DA85" s="33" t="str">
        <f t="shared" si="136"/>
        <v/>
      </c>
      <c r="DB85" s="33" t="str">
        <f t="shared" si="137"/>
        <v/>
      </c>
      <c r="DC85" s="33" t="str">
        <f t="shared" si="138"/>
        <v/>
      </c>
      <c r="DD85" s="33" t="str">
        <f t="shared" si="139"/>
        <v/>
      </c>
      <c r="DE85" s="33" t="str">
        <f t="shared" si="140"/>
        <v/>
      </c>
      <c r="DF85" s="33" t="str">
        <f t="shared" si="141"/>
        <v/>
      </c>
      <c r="DH85" s="45">
        <v>81</v>
      </c>
      <c r="DI85" s="33"/>
      <c r="DJ85" s="33"/>
      <c r="DK85" s="33"/>
      <c r="DL85" s="33"/>
      <c r="DM85" s="33"/>
      <c r="DN85" s="33"/>
      <c r="DO85" s="33"/>
      <c r="DP85" s="33"/>
      <c r="DQ85" s="33" t="s">
        <v>96</v>
      </c>
      <c r="DR85" s="33"/>
      <c r="DS85" s="33"/>
      <c r="DT85" s="33"/>
      <c r="DU85" s="33"/>
      <c r="DV85" s="33"/>
      <c r="DW85" s="33"/>
      <c r="DX85" s="33"/>
      <c r="DY85" s="33"/>
      <c r="DZ85" s="33"/>
      <c r="EA85" s="33"/>
      <c r="EB85" s="33"/>
      <c r="ED85" s="45">
        <v>81</v>
      </c>
      <c r="EE85" s="33">
        <f t="shared" si="142"/>
        <v>0</v>
      </c>
      <c r="EF85" s="33">
        <f t="shared" si="143"/>
        <v>0</v>
      </c>
      <c r="EG85" s="33">
        <f t="shared" si="144"/>
        <v>0</v>
      </c>
      <c r="EH85" s="33">
        <f t="shared" si="145"/>
        <v>0</v>
      </c>
      <c r="EI85" s="33">
        <f t="shared" si="146"/>
        <v>0</v>
      </c>
      <c r="EJ85" s="33">
        <f t="shared" si="147"/>
        <v>0</v>
      </c>
      <c r="EK85" s="33">
        <f t="shared" si="148"/>
        <v>0</v>
      </c>
      <c r="EL85" s="33">
        <f t="shared" si="149"/>
        <v>0</v>
      </c>
      <c r="EM85" s="33">
        <f t="shared" si="150"/>
        <v>60</v>
      </c>
      <c r="EN85" s="33">
        <f t="shared" si="151"/>
        <v>0</v>
      </c>
      <c r="EO85" s="33">
        <f t="shared" si="152"/>
        <v>0</v>
      </c>
      <c r="EP85" s="33">
        <f t="shared" si="153"/>
        <v>0</v>
      </c>
      <c r="EQ85" s="33">
        <f t="shared" si="154"/>
        <v>0</v>
      </c>
      <c r="ER85" s="33">
        <f t="shared" si="155"/>
        <v>0</v>
      </c>
      <c r="ES85" s="33">
        <f t="shared" si="156"/>
        <v>0</v>
      </c>
      <c r="ET85" s="33">
        <f t="shared" si="157"/>
        <v>0</v>
      </c>
      <c r="EU85" s="33">
        <f t="shared" si="158"/>
        <v>0</v>
      </c>
      <c r="EV85" s="33">
        <f t="shared" si="159"/>
        <v>0</v>
      </c>
      <c r="EW85" s="33">
        <f t="shared" si="160"/>
        <v>0</v>
      </c>
      <c r="EX85" s="33">
        <f t="shared" si="161"/>
        <v>0</v>
      </c>
      <c r="EZ85" s="45">
        <v>81</v>
      </c>
      <c r="FA85" s="38"/>
      <c r="FB85" s="39"/>
      <c r="FC85" s="37"/>
      <c r="FD85" s="37"/>
      <c r="FE85" s="37"/>
      <c r="FF85" s="37"/>
      <c r="FG85" s="37"/>
      <c r="FH85" s="37"/>
      <c r="FI85" s="37">
        <v>18045279</v>
      </c>
      <c r="FJ85" s="37"/>
      <c r="FK85" s="44"/>
      <c r="FL85" s="37"/>
      <c r="FM85" s="37"/>
      <c r="FN85" s="37"/>
      <c r="FO85" s="37"/>
      <c r="FP85" s="37"/>
      <c r="FQ85" s="37"/>
      <c r="FR85" s="37"/>
      <c r="FS85" s="37"/>
      <c r="FT85" s="37"/>
      <c r="FV85" s="49">
        <v>81</v>
      </c>
      <c r="FW85" s="46">
        <f t="shared" si="162"/>
        <v>0</v>
      </c>
      <c r="FX85" s="46">
        <f t="shared" si="163"/>
        <v>0</v>
      </c>
      <c r="FY85" s="46">
        <f t="shared" si="164"/>
        <v>0</v>
      </c>
      <c r="FZ85" s="46">
        <f t="shared" si="165"/>
        <v>0</v>
      </c>
      <c r="GA85" s="46">
        <f t="shared" si="166"/>
        <v>0</v>
      </c>
      <c r="GB85" s="46">
        <f t="shared" si="167"/>
        <v>0</v>
      </c>
      <c r="GC85" s="46">
        <f t="shared" si="168"/>
        <v>0</v>
      </c>
      <c r="GD85" s="46">
        <f t="shared" si="169"/>
        <v>0</v>
      </c>
      <c r="GE85" s="46">
        <f t="shared" si="170"/>
        <v>18045279</v>
      </c>
      <c r="GF85" s="46">
        <f t="shared" si="171"/>
        <v>0</v>
      </c>
      <c r="GG85" s="46">
        <f t="shared" si="172"/>
        <v>0</v>
      </c>
      <c r="GH85" s="46">
        <f t="shared" si="173"/>
        <v>0</v>
      </c>
      <c r="GI85" s="46">
        <f t="shared" si="174"/>
        <v>0</v>
      </c>
      <c r="GJ85" s="46">
        <f t="shared" si="175"/>
        <v>0</v>
      </c>
      <c r="GK85" s="46">
        <f t="shared" si="176"/>
        <v>0</v>
      </c>
      <c r="GL85" s="46">
        <f t="shared" si="177"/>
        <v>0</v>
      </c>
      <c r="GM85" s="46">
        <f t="shared" si="178"/>
        <v>0</v>
      </c>
      <c r="GN85" s="46">
        <f t="shared" si="179"/>
        <v>0</v>
      </c>
      <c r="GO85" s="46">
        <f t="shared" si="180"/>
        <v>0</v>
      </c>
      <c r="GP85" s="46">
        <f t="shared" si="181"/>
        <v>0</v>
      </c>
      <c r="GQ85" s="129">
        <f t="array" ref="GQ85">+MIN(IF(FW85:GP85&lt;&gt;0,FW85:GP85))</f>
        <v>18045279</v>
      </c>
      <c r="GR85" s="121">
        <v>18055394</v>
      </c>
      <c r="GS85" s="132" t="str">
        <f t="shared" si="182"/>
        <v>Cumple</v>
      </c>
      <c r="GT85" s="117"/>
      <c r="GU85" s="45">
        <v>81</v>
      </c>
      <c r="GV85" s="53">
        <f t="shared" si="183"/>
        <v>0</v>
      </c>
      <c r="GW85" s="53">
        <f t="shared" si="184"/>
        <v>0</v>
      </c>
      <c r="GX85" s="53">
        <f t="shared" si="185"/>
        <v>0</v>
      </c>
      <c r="GY85" s="53">
        <f t="shared" si="186"/>
        <v>0</v>
      </c>
      <c r="GZ85" s="53">
        <f t="shared" si="187"/>
        <v>0</v>
      </c>
      <c r="HA85" s="53">
        <f t="shared" si="188"/>
        <v>0</v>
      </c>
      <c r="HB85" s="53">
        <f t="shared" si="189"/>
        <v>0</v>
      </c>
      <c r="HC85" s="53">
        <f t="shared" si="190"/>
        <v>0</v>
      </c>
      <c r="HD85" s="53">
        <f t="shared" si="191"/>
        <v>40</v>
      </c>
      <c r="HE85" s="53">
        <f t="shared" si="192"/>
        <v>0</v>
      </c>
      <c r="HF85" s="53">
        <f t="shared" si="193"/>
        <v>0</v>
      </c>
      <c r="HG85" s="53">
        <f t="shared" si="194"/>
        <v>0</v>
      </c>
      <c r="HH85" s="53">
        <f t="shared" si="195"/>
        <v>0</v>
      </c>
      <c r="HI85" s="53">
        <f t="shared" si="196"/>
        <v>0</v>
      </c>
      <c r="HJ85" s="53">
        <f t="shared" si="197"/>
        <v>0</v>
      </c>
      <c r="HK85" s="53">
        <f t="shared" si="198"/>
        <v>0</v>
      </c>
      <c r="HL85" s="53">
        <f t="shared" si="199"/>
        <v>0</v>
      </c>
      <c r="HM85" s="53">
        <f t="shared" si="200"/>
        <v>0</v>
      </c>
      <c r="HN85" s="53">
        <f t="shared" si="201"/>
        <v>0</v>
      </c>
      <c r="HO85" s="54">
        <f t="shared" si="202"/>
        <v>0</v>
      </c>
      <c r="HQ85" s="45">
        <v>81</v>
      </c>
      <c r="HR85" s="56">
        <f t="shared" si="121"/>
        <v>100</v>
      </c>
      <c r="HS85" s="61" t="str">
        <f>+IF(MAXA(HU85:IN85)=0,"NO ADJUDICADO",HLOOKUP(MAXA(HU85:IN85),HU85:$IN$93,(90-HQ85),FALSE))</f>
        <v>ELECTROEQUIPOS COLOMBIA SAS</v>
      </c>
      <c r="HT85" s="119">
        <f t="shared" si="203"/>
        <v>18045279</v>
      </c>
      <c r="HU85" s="54">
        <f t="shared" si="204"/>
        <v>0</v>
      </c>
      <c r="HV85" s="54">
        <f t="shared" si="205"/>
        <v>0</v>
      </c>
      <c r="HW85" s="54">
        <f t="shared" si="206"/>
        <v>0</v>
      </c>
      <c r="HX85" s="54">
        <f t="shared" si="207"/>
        <v>0</v>
      </c>
      <c r="HY85" s="54">
        <f t="shared" si="208"/>
        <v>0</v>
      </c>
      <c r="HZ85" s="54">
        <f t="shared" si="209"/>
        <v>0</v>
      </c>
      <c r="IA85" s="54">
        <f t="shared" si="210"/>
        <v>0</v>
      </c>
      <c r="IB85" s="54">
        <f t="shared" si="211"/>
        <v>0</v>
      </c>
      <c r="IC85" s="54">
        <f t="shared" si="212"/>
        <v>100</v>
      </c>
      <c r="ID85" s="54">
        <f t="shared" si="213"/>
        <v>0</v>
      </c>
      <c r="IE85" s="54">
        <f t="shared" si="214"/>
        <v>0</v>
      </c>
      <c r="IF85" s="54">
        <f t="shared" si="215"/>
        <v>0</v>
      </c>
      <c r="IG85" s="54">
        <f t="shared" si="216"/>
        <v>0</v>
      </c>
      <c r="IH85" s="54">
        <f t="shared" si="217"/>
        <v>0</v>
      </c>
      <c r="II85" s="54">
        <f t="shared" si="218"/>
        <v>0</v>
      </c>
      <c r="IJ85" s="54">
        <f t="shared" si="219"/>
        <v>0</v>
      </c>
      <c r="IK85" s="54">
        <f t="shared" si="220"/>
        <v>0</v>
      </c>
      <c r="IL85" s="54">
        <f t="shared" si="221"/>
        <v>0</v>
      </c>
      <c r="IM85" s="54">
        <f t="shared" si="222"/>
        <v>0</v>
      </c>
      <c r="IN85" s="54">
        <f t="shared" si="223"/>
        <v>0</v>
      </c>
    </row>
    <row r="86" spans="2:248" x14ac:dyDescent="0.35">
      <c r="B86" s="45">
        <v>82</v>
      </c>
      <c r="C86" s="33"/>
      <c r="D86" s="33"/>
      <c r="E86" s="33"/>
      <c r="F86" s="33"/>
      <c r="G86" s="33"/>
      <c r="H86" s="33"/>
      <c r="I86" s="33"/>
      <c r="J86" s="33"/>
      <c r="K86" s="33" t="s">
        <v>79</v>
      </c>
      <c r="L86" s="33"/>
      <c r="M86" s="33"/>
      <c r="N86" s="33"/>
      <c r="O86" s="33"/>
      <c r="P86" s="33"/>
      <c r="Q86" s="33"/>
      <c r="R86" s="33"/>
      <c r="S86" s="33"/>
      <c r="T86" s="33"/>
      <c r="U86" s="33"/>
      <c r="V86" s="33"/>
      <c r="X86" s="45">
        <v>82</v>
      </c>
      <c r="Y86" s="33"/>
      <c r="Z86" s="33"/>
      <c r="AA86" s="33"/>
      <c r="AB86" s="33"/>
      <c r="AC86" s="33"/>
      <c r="AD86" s="33"/>
      <c r="AE86" s="33"/>
      <c r="AF86" s="33"/>
      <c r="AG86" s="33" t="s">
        <v>79</v>
      </c>
      <c r="AH86" s="33"/>
      <c r="AI86" s="33"/>
      <c r="AJ86" s="33"/>
      <c r="AK86" s="33"/>
      <c r="AL86" s="33"/>
      <c r="AM86" s="33"/>
      <c r="AN86" s="33"/>
      <c r="AO86" s="33"/>
      <c r="AP86" s="33"/>
      <c r="AQ86" s="33"/>
      <c r="AR86" s="33"/>
      <c r="AS86" s="60"/>
      <c r="AT86" s="45">
        <v>82</v>
      </c>
      <c r="AU86" s="33"/>
      <c r="AV86" s="33"/>
      <c r="AW86" s="33"/>
      <c r="AX86" s="33"/>
      <c r="AY86" s="33"/>
      <c r="AZ86" s="33"/>
      <c r="BA86" s="33"/>
      <c r="BB86" s="33"/>
      <c r="BC86" s="33" t="s">
        <v>79</v>
      </c>
      <c r="BD86" s="33"/>
      <c r="BE86" s="33"/>
      <c r="BF86" s="33"/>
      <c r="BG86" s="33"/>
      <c r="BH86" s="33"/>
      <c r="BI86" s="33"/>
      <c r="BJ86" s="33"/>
      <c r="BK86" s="33"/>
      <c r="BL86" s="33"/>
      <c r="BM86" s="33"/>
      <c r="BN86" s="33"/>
      <c r="BP86" s="45">
        <v>82</v>
      </c>
      <c r="BQ86" s="33"/>
      <c r="BR86" s="33"/>
      <c r="BS86" s="33"/>
      <c r="BT86" s="33"/>
      <c r="BU86" s="33"/>
      <c r="BV86" s="33"/>
      <c r="BW86" s="33"/>
      <c r="BX86" s="33"/>
      <c r="BY86" s="33" t="s">
        <v>507</v>
      </c>
      <c r="BZ86" s="33"/>
      <c r="CA86" s="33"/>
      <c r="CB86" s="33"/>
      <c r="CC86" s="33"/>
      <c r="CD86" s="33"/>
      <c r="CE86" s="33"/>
      <c r="CF86" s="33"/>
      <c r="CG86" s="33"/>
      <c r="CH86" s="33"/>
      <c r="CI86" s="33"/>
      <c r="CJ86" s="33"/>
      <c r="CL86" s="45">
        <v>82</v>
      </c>
      <c r="CM86" s="33" t="str">
        <f t="shared" si="122"/>
        <v/>
      </c>
      <c r="CN86" s="33" t="str">
        <f t="shared" si="123"/>
        <v/>
      </c>
      <c r="CO86" s="33" t="str">
        <f t="shared" si="124"/>
        <v/>
      </c>
      <c r="CP86" s="33" t="str">
        <f t="shared" si="125"/>
        <v/>
      </c>
      <c r="CQ86" s="33" t="str">
        <f t="shared" si="126"/>
        <v/>
      </c>
      <c r="CR86" s="33" t="str">
        <f t="shared" si="127"/>
        <v/>
      </c>
      <c r="CS86" s="33" t="str">
        <f t="shared" si="128"/>
        <v/>
      </c>
      <c r="CT86" s="33" t="str">
        <f t="shared" si="129"/>
        <v/>
      </c>
      <c r="CU86" s="33" t="str">
        <f t="shared" si="130"/>
        <v>CUMPLE</v>
      </c>
      <c r="CV86" s="33" t="str">
        <f t="shared" si="131"/>
        <v/>
      </c>
      <c r="CW86" s="33" t="str">
        <f t="shared" si="132"/>
        <v/>
      </c>
      <c r="CX86" s="33" t="str">
        <f t="shared" si="133"/>
        <v/>
      </c>
      <c r="CY86" s="33" t="str">
        <f t="shared" si="134"/>
        <v/>
      </c>
      <c r="CZ86" s="33" t="str">
        <f t="shared" si="135"/>
        <v/>
      </c>
      <c r="DA86" s="33" t="str">
        <f t="shared" si="136"/>
        <v/>
      </c>
      <c r="DB86" s="33" t="str">
        <f t="shared" si="137"/>
        <v/>
      </c>
      <c r="DC86" s="33" t="str">
        <f t="shared" si="138"/>
        <v/>
      </c>
      <c r="DD86" s="33" t="str">
        <f t="shared" si="139"/>
        <v/>
      </c>
      <c r="DE86" s="33" t="str">
        <f t="shared" si="140"/>
        <v/>
      </c>
      <c r="DF86" s="33" t="str">
        <f t="shared" si="141"/>
        <v/>
      </c>
      <c r="DH86" s="45">
        <v>82</v>
      </c>
      <c r="DI86" s="33"/>
      <c r="DJ86" s="33"/>
      <c r="DK86" s="33"/>
      <c r="DL86" s="33"/>
      <c r="DM86" s="33"/>
      <c r="DN86" s="33"/>
      <c r="DO86" s="33"/>
      <c r="DP86" s="33"/>
      <c r="DQ86" s="33" t="s">
        <v>96</v>
      </c>
      <c r="DR86" s="33"/>
      <c r="DS86" s="33"/>
      <c r="DT86" s="33"/>
      <c r="DU86" s="33"/>
      <c r="DV86" s="33"/>
      <c r="DW86" s="33"/>
      <c r="DX86" s="33"/>
      <c r="DY86" s="33"/>
      <c r="DZ86" s="33"/>
      <c r="EA86" s="33"/>
      <c r="EB86" s="33"/>
      <c r="ED86" s="45">
        <v>82</v>
      </c>
      <c r="EE86" s="33">
        <f t="shared" si="142"/>
        <v>0</v>
      </c>
      <c r="EF86" s="33">
        <f t="shared" si="143"/>
        <v>0</v>
      </c>
      <c r="EG86" s="33">
        <f t="shared" si="144"/>
        <v>0</v>
      </c>
      <c r="EH86" s="33">
        <f t="shared" si="145"/>
        <v>0</v>
      </c>
      <c r="EI86" s="33">
        <f t="shared" si="146"/>
        <v>0</v>
      </c>
      <c r="EJ86" s="33">
        <f t="shared" si="147"/>
        <v>0</v>
      </c>
      <c r="EK86" s="33">
        <f t="shared" si="148"/>
        <v>0</v>
      </c>
      <c r="EL86" s="33">
        <f t="shared" si="149"/>
        <v>0</v>
      </c>
      <c r="EM86" s="33">
        <f t="shared" si="150"/>
        <v>60</v>
      </c>
      <c r="EN86" s="33">
        <f t="shared" si="151"/>
        <v>0</v>
      </c>
      <c r="EO86" s="33">
        <f t="shared" si="152"/>
        <v>0</v>
      </c>
      <c r="EP86" s="33">
        <f t="shared" si="153"/>
        <v>0</v>
      </c>
      <c r="EQ86" s="33">
        <f t="shared" si="154"/>
        <v>0</v>
      </c>
      <c r="ER86" s="33">
        <f t="shared" si="155"/>
        <v>0</v>
      </c>
      <c r="ES86" s="33">
        <f t="shared" si="156"/>
        <v>0</v>
      </c>
      <c r="ET86" s="33">
        <f t="shared" si="157"/>
        <v>0</v>
      </c>
      <c r="EU86" s="33">
        <f t="shared" si="158"/>
        <v>0</v>
      </c>
      <c r="EV86" s="33">
        <f t="shared" si="159"/>
        <v>0</v>
      </c>
      <c r="EW86" s="33">
        <f t="shared" si="160"/>
        <v>0</v>
      </c>
      <c r="EX86" s="33">
        <f t="shared" si="161"/>
        <v>0</v>
      </c>
      <c r="EZ86" s="45">
        <v>82</v>
      </c>
      <c r="FA86" s="38"/>
      <c r="FB86" s="39"/>
      <c r="FC86" s="37"/>
      <c r="FD86" s="37"/>
      <c r="FE86" s="37"/>
      <c r="FF86" s="37"/>
      <c r="FG86" s="37"/>
      <c r="FH86" s="37"/>
      <c r="FI86" s="37">
        <v>19252891</v>
      </c>
      <c r="FJ86" s="37"/>
      <c r="FK86" s="44"/>
      <c r="FL86" s="37"/>
      <c r="FM86" s="37"/>
      <c r="FN86" s="37"/>
      <c r="FO86" s="37"/>
      <c r="FP86" s="37"/>
      <c r="FQ86" s="37"/>
      <c r="FR86" s="37"/>
      <c r="FS86" s="37"/>
      <c r="FT86" s="37"/>
      <c r="FV86" s="49">
        <v>82</v>
      </c>
      <c r="FW86" s="46">
        <f t="shared" si="162"/>
        <v>0</v>
      </c>
      <c r="FX86" s="46">
        <f t="shared" si="163"/>
        <v>0</v>
      </c>
      <c r="FY86" s="46">
        <f t="shared" si="164"/>
        <v>0</v>
      </c>
      <c r="FZ86" s="46">
        <f t="shared" si="165"/>
        <v>0</v>
      </c>
      <c r="GA86" s="46">
        <f t="shared" si="166"/>
        <v>0</v>
      </c>
      <c r="GB86" s="46">
        <f t="shared" si="167"/>
        <v>0</v>
      </c>
      <c r="GC86" s="46">
        <f t="shared" si="168"/>
        <v>0</v>
      </c>
      <c r="GD86" s="46">
        <f t="shared" si="169"/>
        <v>0</v>
      </c>
      <c r="GE86" s="46">
        <f t="shared" si="170"/>
        <v>19252891</v>
      </c>
      <c r="GF86" s="46">
        <f t="shared" si="171"/>
        <v>0</v>
      </c>
      <c r="GG86" s="46">
        <f t="shared" si="172"/>
        <v>0</v>
      </c>
      <c r="GH86" s="46">
        <f t="shared" si="173"/>
        <v>0</v>
      </c>
      <c r="GI86" s="46">
        <f t="shared" si="174"/>
        <v>0</v>
      </c>
      <c r="GJ86" s="46">
        <f t="shared" si="175"/>
        <v>0</v>
      </c>
      <c r="GK86" s="46">
        <f t="shared" si="176"/>
        <v>0</v>
      </c>
      <c r="GL86" s="46">
        <f t="shared" si="177"/>
        <v>0</v>
      </c>
      <c r="GM86" s="46">
        <f t="shared" si="178"/>
        <v>0</v>
      </c>
      <c r="GN86" s="46">
        <f t="shared" si="179"/>
        <v>0</v>
      </c>
      <c r="GO86" s="46">
        <f t="shared" si="180"/>
        <v>0</v>
      </c>
      <c r="GP86" s="46">
        <f t="shared" si="181"/>
        <v>0</v>
      </c>
      <c r="GQ86" s="129">
        <f t="array" ref="GQ86">+MIN(IF(FW86:GP86&lt;&gt;0,FW86:GP86))</f>
        <v>19252891</v>
      </c>
      <c r="GR86" s="121">
        <v>19252891</v>
      </c>
      <c r="GS86" s="132" t="str">
        <f t="shared" si="182"/>
        <v>Cumple</v>
      </c>
      <c r="GT86" s="117"/>
      <c r="GU86" s="45">
        <v>82</v>
      </c>
      <c r="GV86" s="53">
        <f t="shared" si="183"/>
        <v>0</v>
      </c>
      <c r="GW86" s="53">
        <f t="shared" si="184"/>
        <v>0</v>
      </c>
      <c r="GX86" s="53">
        <f t="shared" si="185"/>
        <v>0</v>
      </c>
      <c r="GY86" s="53">
        <f t="shared" si="186"/>
        <v>0</v>
      </c>
      <c r="GZ86" s="53">
        <f t="shared" si="187"/>
        <v>0</v>
      </c>
      <c r="HA86" s="53">
        <f t="shared" si="188"/>
        <v>0</v>
      </c>
      <c r="HB86" s="53">
        <f t="shared" si="189"/>
        <v>0</v>
      </c>
      <c r="HC86" s="53">
        <f t="shared" si="190"/>
        <v>0</v>
      </c>
      <c r="HD86" s="53">
        <f t="shared" si="191"/>
        <v>40</v>
      </c>
      <c r="HE86" s="53">
        <f t="shared" si="192"/>
        <v>0</v>
      </c>
      <c r="HF86" s="53">
        <f t="shared" si="193"/>
        <v>0</v>
      </c>
      <c r="HG86" s="53">
        <f t="shared" si="194"/>
        <v>0</v>
      </c>
      <c r="HH86" s="53">
        <f t="shared" si="195"/>
        <v>0</v>
      </c>
      <c r="HI86" s="53">
        <f t="shared" si="196"/>
        <v>0</v>
      </c>
      <c r="HJ86" s="53">
        <f t="shared" si="197"/>
        <v>0</v>
      </c>
      <c r="HK86" s="53">
        <f t="shared" si="198"/>
        <v>0</v>
      </c>
      <c r="HL86" s="53">
        <f t="shared" si="199"/>
        <v>0</v>
      </c>
      <c r="HM86" s="53">
        <f t="shared" si="200"/>
        <v>0</v>
      </c>
      <c r="HN86" s="53">
        <f t="shared" si="201"/>
        <v>0</v>
      </c>
      <c r="HO86" s="54">
        <f t="shared" si="202"/>
        <v>0</v>
      </c>
      <c r="HQ86" s="45">
        <v>82</v>
      </c>
      <c r="HR86" s="56">
        <f t="shared" si="121"/>
        <v>100</v>
      </c>
      <c r="HS86" s="61" t="str">
        <f>+IF(MAXA(HU86:IN86)=0,"NO ADJUDICADO",HLOOKUP(MAXA(HU86:IN86),HU86:$IN$93,(90-HQ86),FALSE))</f>
        <v>ELECTROEQUIPOS COLOMBIA SAS</v>
      </c>
      <c r="HT86" s="119">
        <f t="shared" si="203"/>
        <v>19252891</v>
      </c>
      <c r="HU86" s="54">
        <f t="shared" si="204"/>
        <v>0</v>
      </c>
      <c r="HV86" s="54">
        <f t="shared" si="205"/>
        <v>0</v>
      </c>
      <c r="HW86" s="54">
        <f t="shared" si="206"/>
        <v>0</v>
      </c>
      <c r="HX86" s="54">
        <f t="shared" si="207"/>
        <v>0</v>
      </c>
      <c r="HY86" s="54">
        <f t="shared" si="208"/>
        <v>0</v>
      </c>
      <c r="HZ86" s="54">
        <f t="shared" si="209"/>
        <v>0</v>
      </c>
      <c r="IA86" s="54">
        <f t="shared" si="210"/>
        <v>0</v>
      </c>
      <c r="IB86" s="54">
        <f t="shared" si="211"/>
        <v>0</v>
      </c>
      <c r="IC86" s="54">
        <f t="shared" si="212"/>
        <v>100</v>
      </c>
      <c r="ID86" s="54">
        <f t="shared" si="213"/>
        <v>0</v>
      </c>
      <c r="IE86" s="54">
        <f t="shared" si="214"/>
        <v>0</v>
      </c>
      <c r="IF86" s="54">
        <f t="shared" si="215"/>
        <v>0</v>
      </c>
      <c r="IG86" s="54">
        <f t="shared" si="216"/>
        <v>0</v>
      </c>
      <c r="IH86" s="54">
        <f t="shared" si="217"/>
        <v>0</v>
      </c>
      <c r="II86" s="54">
        <f t="shared" si="218"/>
        <v>0</v>
      </c>
      <c r="IJ86" s="54">
        <f t="shared" si="219"/>
        <v>0</v>
      </c>
      <c r="IK86" s="54">
        <f t="shared" si="220"/>
        <v>0</v>
      </c>
      <c r="IL86" s="54">
        <f t="shared" si="221"/>
        <v>0</v>
      </c>
      <c r="IM86" s="54">
        <f t="shared" si="222"/>
        <v>0</v>
      </c>
      <c r="IN86" s="54">
        <f t="shared" si="223"/>
        <v>0</v>
      </c>
    </row>
    <row r="87" spans="2:248" ht="17.25" thickBot="1" x14ac:dyDescent="0.4">
      <c r="B87" s="45">
        <v>83</v>
      </c>
      <c r="C87" s="33"/>
      <c r="D87" s="33"/>
      <c r="E87" s="33"/>
      <c r="F87" s="33"/>
      <c r="G87" s="33"/>
      <c r="H87" s="33" t="s">
        <v>79</v>
      </c>
      <c r="I87" s="33"/>
      <c r="J87" s="33"/>
      <c r="K87" s="33"/>
      <c r="L87" s="33"/>
      <c r="M87" s="33"/>
      <c r="N87" s="33"/>
      <c r="O87" s="33"/>
      <c r="P87" s="33"/>
      <c r="Q87" s="33"/>
      <c r="R87" s="33"/>
      <c r="S87" s="33"/>
      <c r="T87" s="33"/>
      <c r="U87" s="33"/>
      <c r="V87" s="33"/>
      <c r="X87" s="45">
        <v>83</v>
      </c>
      <c r="Y87" s="33"/>
      <c r="Z87" s="33"/>
      <c r="AA87" s="33"/>
      <c r="AB87" s="33"/>
      <c r="AC87" s="33"/>
      <c r="AD87" s="142" t="s">
        <v>79</v>
      </c>
      <c r="AE87" s="33"/>
      <c r="AF87" s="33"/>
      <c r="AG87" s="33"/>
      <c r="AH87" s="33"/>
      <c r="AI87" s="33"/>
      <c r="AJ87" s="33"/>
      <c r="AK87" s="33"/>
      <c r="AL87" s="33"/>
      <c r="AM87" s="33"/>
      <c r="AN87" s="33"/>
      <c r="AO87" s="33"/>
      <c r="AP87" s="33"/>
      <c r="AQ87" s="33"/>
      <c r="AR87" s="33"/>
      <c r="AS87" s="60"/>
      <c r="AT87" s="45">
        <v>83</v>
      </c>
      <c r="AU87" s="33"/>
      <c r="AV87" s="33"/>
      <c r="AW87" s="33"/>
      <c r="AX87" s="33"/>
      <c r="AY87" s="33"/>
      <c r="AZ87" s="33" t="s">
        <v>79</v>
      </c>
      <c r="BA87" s="33"/>
      <c r="BB87" s="33"/>
      <c r="BC87" s="33"/>
      <c r="BD87" s="33"/>
      <c r="BE87" s="33"/>
      <c r="BF87" s="33"/>
      <c r="BG87" s="33"/>
      <c r="BH87" s="33"/>
      <c r="BI87" s="33"/>
      <c r="BJ87" s="33"/>
      <c r="BK87" s="33"/>
      <c r="BL87" s="33"/>
      <c r="BM87" s="33"/>
      <c r="BN87" s="33"/>
      <c r="BP87" s="45">
        <v>83</v>
      </c>
      <c r="BQ87" s="33"/>
      <c r="BR87" s="33"/>
      <c r="BS87" s="33"/>
      <c r="BT87" s="33"/>
      <c r="BU87" s="33"/>
      <c r="BV87" s="33" t="s">
        <v>507</v>
      </c>
      <c r="BW87" s="33"/>
      <c r="BX87" s="33"/>
      <c r="BY87" s="33"/>
      <c r="BZ87" s="33"/>
      <c r="CA87" s="33"/>
      <c r="CB87" s="33"/>
      <c r="CC87" s="33"/>
      <c r="CD87" s="33"/>
      <c r="CE87" s="33"/>
      <c r="CF87" s="33"/>
      <c r="CG87" s="33"/>
      <c r="CH87" s="33"/>
      <c r="CI87" s="33"/>
      <c r="CJ87" s="33"/>
      <c r="CL87" s="45">
        <v>83</v>
      </c>
      <c r="CM87" s="33" t="str">
        <f t="shared" si="122"/>
        <v/>
      </c>
      <c r="CN87" s="33" t="str">
        <f t="shared" si="123"/>
        <v/>
      </c>
      <c r="CO87" s="33" t="str">
        <f t="shared" si="124"/>
        <v/>
      </c>
      <c r="CP87" s="33" t="str">
        <f t="shared" si="125"/>
        <v/>
      </c>
      <c r="CQ87" s="33" t="str">
        <f t="shared" si="126"/>
        <v/>
      </c>
      <c r="CR87" s="33" t="str">
        <f t="shared" si="127"/>
        <v>CUMPLE</v>
      </c>
      <c r="CS87" s="33" t="str">
        <f t="shared" si="128"/>
        <v/>
      </c>
      <c r="CT87" s="33" t="str">
        <f t="shared" si="129"/>
        <v/>
      </c>
      <c r="CU87" s="33" t="str">
        <f t="shared" si="130"/>
        <v/>
      </c>
      <c r="CV87" s="33" t="str">
        <f t="shared" si="131"/>
        <v/>
      </c>
      <c r="CW87" s="33" t="str">
        <f t="shared" si="132"/>
        <v/>
      </c>
      <c r="CX87" s="33" t="str">
        <f t="shared" si="133"/>
        <v/>
      </c>
      <c r="CY87" s="33" t="str">
        <f t="shared" si="134"/>
        <v/>
      </c>
      <c r="CZ87" s="33" t="str">
        <f t="shared" si="135"/>
        <v/>
      </c>
      <c r="DA87" s="33" t="str">
        <f t="shared" si="136"/>
        <v/>
      </c>
      <c r="DB87" s="33" t="str">
        <f t="shared" si="137"/>
        <v/>
      </c>
      <c r="DC87" s="33" t="str">
        <f t="shared" si="138"/>
        <v/>
      </c>
      <c r="DD87" s="33" t="str">
        <f t="shared" si="139"/>
        <v/>
      </c>
      <c r="DE87" s="33" t="str">
        <f t="shared" si="140"/>
        <v/>
      </c>
      <c r="DF87" s="33" t="str">
        <f t="shared" si="141"/>
        <v/>
      </c>
      <c r="DH87" s="45">
        <v>83</v>
      </c>
      <c r="DI87" s="33"/>
      <c r="DJ87" s="33"/>
      <c r="DK87" s="33"/>
      <c r="DL87" s="33"/>
      <c r="DM87" s="33"/>
      <c r="DN87" s="33" t="s">
        <v>96</v>
      </c>
      <c r="DO87" s="33"/>
      <c r="DP87" s="33"/>
      <c r="DQ87" s="33"/>
      <c r="DR87" s="33"/>
      <c r="DS87" s="33"/>
      <c r="DT87" s="33"/>
      <c r="DU87" s="33"/>
      <c r="DV87" s="33"/>
      <c r="DW87" s="33"/>
      <c r="DX87" s="33"/>
      <c r="DY87" s="33"/>
      <c r="DZ87" s="33"/>
      <c r="EA87" s="33"/>
      <c r="EB87" s="33"/>
      <c r="ED87" s="45">
        <v>83</v>
      </c>
      <c r="EE87" s="33">
        <f t="shared" si="142"/>
        <v>0</v>
      </c>
      <c r="EF87" s="33">
        <f t="shared" si="143"/>
        <v>0</v>
      </c>
      <c r="EG87" s="33">
        <f t="shared" si="144"/>
        <v>0</v>
      </c>
      <c r="EH87" s="33">
        <f t="shared" si="145"/>
        <v>0</v>
      </c>
      <c r="EI87" s="33">
        <f t="shared" si="146"/>
        <v>0</v>
      </c>
      <c r="EJ87" s="33">
        <f t="shared" si="147"/>
        <v>60</v>
      </c>
      <c r="EK87" s="33">
        <f t="shared" si="148"/>
        <v>0</v>
      </c>
      <c r="EL87" s="33">
        <f t="shared" si="149"/>
        <v>0</v>
      </c>
      <c r="EM87" s="33">
        <f t="shared" si="150"/>
        <v>0</v>
      </c>
      <c r="EN87" s="33">
        <f t="shared" si="151"/>
        <v>0</v>
      </c>
      <c r="EO87" s="33">
        <f t="shared" si="152"/>
        <v>0</v>
      </c>
      <c r="EP87" s="33">
        <f t="shared" si="153"/>
        <v>0</v>
      </c>
      <c r="EQ87" s="33">
        <f t="shared" si="154"/>
        <v>0</v>
      </c>
      <c r="ER87" s="33">
        <f t="shared" si="155"/>
        <v>0</v>
      </c>
      <c r="ES87" s="33">
        <f t="shared" si="156"/>
        <v>0</v>
      </c>
      <c r="ET87" s="33">
        <f t="shared" si="157"/>
        <v>0</v>
      </c>
      <c r="EU87" s="33">
        <f t="shared" si="158"/>
        <v>0</v>
      </c>
      <c r="EV87" s="33">
        <f t="shared" si="159"/>
        <v>0</v>
      </c>
      <c r="EW87" s="33">
        <f t="shared" si="160"/>
        <v>0</v>
      </c>
      <c r="EX87" s="33">
        <f t="shared" si="161"/>
        <v>0</v>
      </c>
      <c r="EZ87" s="45">
        <v>83</v>
      </c>
      <c r="FA87" s="38"/>
      <c r="FB87" s="39"/>
      <c r="FC87" s="37"/>
      <c r="FD87" s="37"/>
      <c r="FE87" s="37"/>
      <c r="FF87" s="37">
        <v>119377560.81999999</v>
      </c>
      <c r="FG87" s="37"/>
      <c r="FH87" s="37"/>
      <c r="FI87" s="37"/>
      <c r="FJ87" s="37"/>
      <c r="FK87" s="43"/>
      <c r="FL87" s="37"/>
      <c r="FM87" s="37"/>
      <c r="FN87" s="37"/>
      <c r="FO87" s="37"/>
      <c r="FP87" s="37"/>
      <c r="FQ87" s="37"/>
      <c r="FR87" s="37"/>
      <c r="FS87" s="37"/>
      <c r="FT87" s="37"/>
      <c r="FV87" s="49">
        <v>83</v>
      </c>
      <c r="FW87" s="46">
        <f t="shared" si="162"/>
        <v>0</v>
      </c>
      <c r="FX87" s="46">
        <f t="shared" si="163"/>
        <v>0</v>
      </c>
      <c r="FY87" s="46">
        <f t="shared" si="164"/>
        <v>0</v>
      </c>
      <c r="FZ87" s="46">
        <f t="shared" si="165"/>
        <v>0</v>
      </c>
      <c r="GA87" s="46">
        <f t="shared" si="166"/>
        <v>0</v>
      </c>
      <c r="GB87" s="46">
        <f t="shared" si="167"/>
        <v>119377560.81999999</v>
      </c>
      <c r="GC87" s="46">
        <f t="shared" si="168"/>
        <v>0</v>
      </c>
      <c r="GD87" s="46">
        <f t="shared" si="169"/>
        <v>0</v>
      </c>
      <c r="GE87" s="46">
        <f t="shared" si="170"/>
        <v>0</v>
      </c>
      <c r="GF87" s="46">
        <f t="shared" si="171"/>
        <v>0</v>
      </c>
      <c r="GG87" s="46">
        <f t="shared" si="172"/>
        <v>0</v>
      </c>
      <c r="GH87" s="46">
        <f t="shared" si="173"/>
        <v>0</v>
      </c>
      <c r="GI87" s="46">
        <f t="shared" si="174"/>
        <v>0</v>
      </c>
      <c r="GJ87" s="46">
        <f t="shared" si="175"/>
        <v>0</v>
      </c>
      <c r="GK87" s="46">
        <f t="shared" si="176"/>
        <v>0</v>
      </c>
      <c r="GL87" s="46">
        <f t="shared" si="177"/>
        <v>0</v>
      </c>
      <c r="GM87" s="46">
        <f t="shared" si="178"/>
        <v>0</v>
      </c>
      <c r="GN87" s="46">
        <f t="shared" si="179"/>
        <v>0</v>
      </c>
      <c r="GO87" s="46">
        <f t="shared" si="180"/>
        <v>0</v>
      </c>
      <c r="GP87" s="46">
        <f t="shared" si="181"/>
        <v>0</v>
      </c>
      <c r="GQ87" s="130">
        <f t="array" ref="GQ87">+MIN(IF(FW87:GP87&lt;&gt;0,FW87:GP87))</f>
        <v>119377560.81999999</v>
      </c>
      <c r="GR87" s="122">
        <v>125000000.23</v>
      </c>
      <c r="GS87" s="133" t="str">
        <f t="shared" si="182"/>
        <v>Cumple</v>
      </c>
      <c r="GT87" s="117"/>
      <c r="GU87" s="45">
        <v>83</v>
      </c>
      <c r="GV87" s="53">
        <f t="shared" si="183"/>
        <v>0</v>
      </c>
      <c r="GW87" s="53">
        <f t="shared" si="184"/>
        <v>0</v>
      </c>
      <c r="GX87" s="53">
        <f t="shared" si="185"/>
        <v>0</v>
      </c>
      <c r="GY87" s="53">
        <f t="shared" si="186"/>
        <v>0</v>
      </c>
      <c r="GZ87" s="53">
        <f t="shared" si="187"/>
        <v>0</v>
      </c>
      <c r="HA87" s="53">
        <f t="shared" si="188"/>
        <v>40</v>
      </c>
      <c r="HB87" s="53">
        <f t="shared" si="189"/>
        <v>0</v>
      </c>
      <c r="HC87" s="53">
        <f t="shared" si="190"/>
        <v>0</v>
      </c>
      <c r="HD87" s="53">
        <f t="shared" si="191"/>
        <v>0</v>
      </c>
      <c r="HE87" s="53">
        <f t="shared" si="192"/>
        <v>0</v>
      </c>
      <c r="HF87" s="53">
        <f t="shared" si="193"/>
        <v>0</v>
      </c>
      <c r="HG87" s="53">
        <f t="shared" si="194"/>
        <v>0</v>
      </c>
      <c r="HH87" s="53">
        <f t="shared" si="195"/>
        <v>0</v>
      </c>
      <c r="HI87" s="53">
        <f t="shared" si="196"/>
        <v>0</v>
      </c>
      <c r="HJ87" s="53">
        <f t="shared" si="197"/>
        <v>0</v>
      </c>
      <c r="HK87" s="53">
        <f t="shared" si="198"/>
        <v>0</v>
      </c>
      <c r="HL87" s="53">
        <f t="shared" si="199"/>
        <v>0</v>
      </c>
      <c r="HM87" s="53">
        <f t="shared" si="200"/>
        <v>0</v>
      </c>
      <c r="HN87" s="53">
        <f t="shared" si="201"/>
        <v>0</v>
      </c>
      <c r="HO87" s="54">
        <f t="shared" si="202"/>
        <v>0</v>
      </c>
      <c r="HQ87" s="45">
        <v>83</v>
      </c>
      <c r="HR87" s="56">
        <f t="shared" si="121"/>
        <v>100</v>
      </c>
      <c r="HS87" s="61" t="str">
        <f>+IF(MAXA(HU87:IN87)=0,"NO ADJUDICADO",HLOOKUP(MAXA(HU87:IN87),HU87:$IN$93,(90-HQ87),FALSE))</f>
        <v>ISTRONYC COMUNICACIONES</v>
      </c>
      <c r="HT87" s="119">
        <f t="shared" si="203"/>
        <v>119377560.81999999</v>
      </c>
      <c r="HU87" s="54">
        <f t="shared" si="204"/>
        <v>0</v>
      </c>
      <c r="HV87" s="54">
        <f t="shared" si="205"/>
        <v>0</v>
      </c>
      <c r="HW87" s="54">
        <f t="shared" si="206"/>
        <v>0</v>
      </c>
      <c r="HX87" s="54">
        <f t="shared" si="207"/>
        <v>0</v>
      </c>
      <c r="HY87" s="54">
        <f t="shared" si="208"/>
        <v>0</v>
      </c>
      <c r="HZ87" s="54">
        <f t="shared" si="209"/>
        <v>100</v>
      </c>
      <c r="IA87" s="54">
        <f t="shared" si="210"/>
        <v>0</v>
      </c>
      <c r="IB87" s="54">
        <f t="shared" si="211"/>
        <v>0</v>
      </c>
      <c r="IC87" s="54">
        <f t="shared" si="212"/>
        <v>0</v>
      </c>
      <c r="ID87" s="54">
        <f t="shared" si="213"/>
        <v>0</v>
      </c>
      <c r="IE87" s="54">
        <f t="shared" si="214"/>
        <v>0</v>
      </c>
      <c r="IF87" s="54">
        <f t="shared" si="215"/>
        <v>0</v>
      </c>
      <c r="IG87" s="54">
        <f t="shared" si="216"/>
        <v>0</v>
      </c>
      <c r="IH87" s="54">
        <f t="shared" si="217"/>
        <v>0</v>
      </c>
      <c r="II87" s="54">
        <f t="shared" si="218"/>
        <v>0</v>
      </c>
      <c r="IJ87" s="54">
        <f t="shared" si="219"/>
        <v>0</v>
      </c>
      <c r="IK87" s="54">
        <f t="shared" si="220"/>
        <v>0</v>
      </c>
      <c r="IL87" s="54">
        <f t="shared" si="221"/>
        <v>0</v>
      </c>
      <c r="IM87" s="54">
        <f t="shared" si="222"/>
        <v>0</v>
      </c>
      <c r="IN87" s="54">
        <f t="shared" si="223"/>
        <v>0</v>
      </c>
    </row>
    <row r="88" spans="2:248" ht="17.25" thickBot="1" x14ac:dyDescent="0.4">
      <c r="EZ88" s="42" t="s">
        <v>103</v>
      </c>
      <c r="FA88" s="134">
        <f t="shared" ref="FA88:FT88" si="224">SUM(FA5:FA87)</f>
        <v>108464930</v>
      </c>
      <c r="FB88" s="134">
        <f t="shared" si="224"/>
        <v>80990816.900000006</v>
      </c>
      <c r="FC88" s="134">
        <f t="shared" si="224"/>
        <v>230314168.67309785</v>
      </c>
      <c r="FD88" s="134">
        <f t="shared" si="224"/>
        <v>102404056.51000001</v>
      </c>
      <c r="FE88" s="134">
        <f t="shared" si="224"/>
        <v>309638248.70999998</v>
      </c>
      <c r="FF88" s="134">
        <f t="shared" si="224"/>
        <v>119377560.81999999</v>
      </c>
      <c r="FG88" s="134">
        <f t="shared" si="224"/>
        <v>84071248</v>
      </c>
      <c r="FH88" s="134">
        <f t="shared" si="224"/>
        <v>193200189</v>
      </c>
      <c r="FI88" s="134">
        <f t="shared" si="224"/>
        <v>142385523</v>
      </c>
      <c r="FJ88" s="134">
        <f t="shared" si="224"/>
        <v>159998865.31999999</v>
      </c>
      <c r="FK88" s="135">
        <f t="shared" si="224"/>
        <v>78216915</v>
      </c>
      <c r="FL88" s="134">
        <f t="shared" si="224"/>
        <v>16422000</v>
      </c>
      <c r="FM88" s="134">
        <f t="shared" si="224"/>
        <v>189703850</v>
      </c>
      <c r="FN88" s="134">
        <f t="shared" si="224"/>
        <v>87964800</v>
      </c>
      <c r="FO88" s="134">
        <f t="shared" si="224"/>
        <v>194656556.22</v>
      </c>
      <c r="FP88" s="134">
        <f t="shared" si="224"/>
        <v>477347437</v>
      </c>
      <c r="FQ88" s="134">
        <f t="shared" si="224"/>
        <v>49825277</v>
      </c>
      <c r="FR88" s="134">
        <f t="shared" si="224"/>
        <v>154085909</v>
      </c>
      <c r="FS88" s="134">
        <f t="shared" si="224"/>
        <v>28162100</v>
      </c>
      <c r="FT88" s="134">
        <f t="shared" si="224"/>
        <v>21156000</v>
      </c>
      <c r="FU88" s="136"/>
      <c r="FV88" s="138" t="s">
        <v>103</v>
      </c>
      <c r="FW88" s="137">
        <f t="shared" ref="FW88:GP88" si="225">SUM(FW5:FW87)</f>
        <v>108464930</v>
      </c>
      <c r="FX88" s="137">
        <f t="shared" si="225"/>
        <v>45922706.899999999</v>
      </c>
      <c r="FY88" s="137">
        <f t="shared" si="225"/>
        <v>192040733.67309785</v>
      </c>
      <c r="FZ88" s="137">
        <f t="shared" si="225"/>
        <v>102404056.51000001</v>
      </c>
      <c r="GA88" s="137">
        <f t="shared" si="225"/>
        <v>226605203.78999999</v>
      </c>
      <c r="GB88" s="137">
        <f t="shared" si="225"/>
        <v>119377560.81999999</v>
      </c>
      <c r="GC88" s="137">
        <f t="shared" si="225"/>
        <v>84071248</v>
      </c>
      <c r="GD88" s="137">
        <f t="shared" si="225"/>
        <v>0</v>
      </c>
      <c r="GE88" s="137">
        <f t="shared" si="225"/>
        <v>142385523</v>
      </c>
      <c r="GF88" s="137">
        <f t="shared" si="225"/>
        <v>159998865.31999999</v>
      </c>
      <c r="GG88" s="137">
        <f t="shared" si="225"/>
        <v>78216915</v>
      </c>
      <c r="GH88" s="137">
        <f t="shared" si="225"/>
        <v>0</v>
      </c>
      <c r="GI88" s="137">
        <f t="shared" si="225"/>
        <v>25912250</v>
      </c>
      <c r="GJ88" s="137">
        <f t="shared" si="225"/>
        <v>35485800</v>
      </c>
      <c r="GK88" s="137">
        <f t="shared" si="225"/>
        <v>22647366</v>
      </c>
      <c r="GL88" s="137">
        <f t="shared" si="225"/>
        <v>381990357</v>
      </c>
      <c r="GM88" s="137">
        <f t="shared" si="225"/>
        <v>0</v>
      </c>
      <c r="GN88" s="137">
        <f t="shared" si="225"/>
        <v>87352988</v>
      </c>
      <c r="GO88" s="137">
        <f t="shared" si="225"/>
        <v>28162100</v>
      </c>
      <c r="GP88" s="137">
        <f t="shared" si="225"/>
        <v>0</v>
      </c>
      <c r="GQ88" s="218"/>
      <c r="GR88" s="219"/>
      <c r="GS88" s="219"/>
      <c r="GU88" s="50"/>
      <c r="GV88" s="50"/>
      <c r="GW88" s="50"/>
      <c r="GX88" s="50"/>
      <c r="GY88" s="50"/>
      <c r="GZ88" s="50"/>
      <c r="HA88" s="50"/>
      <c r="HB88" s="50"/>
      <c r="HC88" s="50"/>
      <c r="HD88" s="50"/>
      <c r="HE88" s="50"/>
      <c r="HF88" s="50"/>
      <c r="HG88" s="50"/>
      <c r="HH88" s="50"/>
      <c r="HI88" s="50"/>
      <c r="HJ88" s="50"/>
      <c r="HK88" s="50"/>
      <c r="HL88" s="50"/>
      <c r="HM88" s="50"/>
      <c r="HN88" s="50"/>
      <c r="HO88" s="50"/>
      <c r="HS88" s="57"/>
      <c r="HT88" s="57"/>
      <c r="HU88" s="58"/>
    </row>
    <row r="89" spans="2:248" x14ac:dyDescent="0.35">
      <c r="DH89" s="34" t="s">
        <v>100</v>
      </c>
      <c r="DI89" s="34"/>
      <c r="DJ89" s="35"/>
      <c r="DK89" s="35"/>
      <c r="DL89" s="35"/>
    </row>
    <row r="93" spans="2:248" ht="76.5" hidden="1" x14ac:dyDescent="0.35">
      <c r="HU93" s="97" t="s">
        <v>119</v>
      </c>
      <c r="HV93" s="21" t="s">
        <v>13</v>
      </c>
      <c r="HW93" s="21" t="s">
        <v>22</v>
      </c>
      <c r="HX93" s="21" t="s">
        <v>120</v>
      </c>
      <c r="HY93" s="21" t="s">
        <v>121</v>
      </c>
      <c r="HZ93" s="21" t="s">
        <v>122</v>
      </c>
      <c r="IA93" s="21" t="s">
        <v>123</v>
      </c>
      <c r="IB93" s="21" t="s">
        <v>124</v>
      </c>
      <c r="IC93" s="21" t="s">
        <v>17</v>
      </c>
      <c r="ID93" s="21" t="s">
        <v>15</v>
      </c>
      <c r="IE93" s="21" t="s">
        <v>125</v>
      </c>
      <c r="IF93" s="21" t="s">
        <v>126</v>
      </c>
      <c r="IG93" s="21" t="s">
        <v>127</v>
      </c>
      <c r="IH93" s="21" t="s">
        <v>128</v>
      </c>
      <c r="II93" s="21" t="s">
        <v>36</v>
      </c>
      <c r="IJ93" s="21" t="s">
        <v>129</v>
      </c>
      <c r="IK93" s="21" t="s">
        <v>130</v>
      </c>
      <c r="IL93" s="21" t="s">
        <v>67</v>
      </c>
      <c r="IM93" s="21" t="s">
        <v>131</v>
      </c>
      <c r="IN93" s="21" t="s">
        <v>132</v>
      </c>
    </row>
  </sheetData>
  <autoFilter ref="B3:IN87"/>
  <mergeCells count="24">
    <mergeCell ref="HQ2:IN2"/>
    <mergeCell ref="GQ2:GS2"/>
    <mergeCell ref="GQ88:GS88"/>
    <mergeCell ref="HQ4:IN4"/>
    <mergeCell ref="FV4:GS4"/>
    <mergeCell ref="FW2:GP2"/>
    <mergeCell ref="GV2:HO2"/>
    <mergeCell ref="GU4:HO4"/>
    <mergeCell ref="DI2:EB2"/>
    <mergeCell ref="DH4:EB4"/>
    <mergeCell ref="EE2:EX2"/>
    <mergeCell ref="ED4:EX4"/>
    <mergeCell ref="FA2:FT2"/>
    <mergeCell ref="EZ4:FT4"/>
    <mergeCell ref="C2:V2"/>
    <mergeCell ref="AU2:BN2"/>
    <mergeCell ref="BQ2:CJ2"/>
    <mergeCell ref="CM2:DF2"/>
    <mergeCell ref="CL4:DF4"/>
    <mergeCell ref="B4:V4"/>
    <mergeCell ref="Y2:AR2"/>
    <mergeCell ref="X4:AR4"/>
    <mergeCell ref="AT4:BN4"/>
    <mergeCell ref="BP4:CJ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C3:H87"/>
  <sheetViews>
    <sheetView topLeftCell="A13" zoomScaleNormal="100" zoomScaleSheetLayoutView="110" workbookViewId="0">
      <selection activeCell="E92" sqref="E92"/>
    </sheetView>
  </sheetViews>
  <sheetFormatPr baseColWidth="10" defaultRowHeight="12" x14ac:dyDescent="0.25"/>
  <cols>
    <col min="1" max="2" width="11.42578125" style="62"/>
    <col min="3" max="3" width="11.5703125" style="62" bestFit="1" customWidth="1"/>
    <col min="4" max="4" width="17.42578125" style="62" customWidth="1"/>
    <col min="5" max="5" width="39.7109375" style="62" customWidth="1"/>
    <col min="6" max="6" width="18.140625" style="62" customWidth="1"/>
    <col min="7" max="7" width="15.42578125" style="62" bestFit="1" customWidth="1"/>
    <col min="8" max="8" width="14.140625" style="62" bestFit="1" customWidth="1"/>
    <col min="9" max="16384" width="11.42578125" style="62"/>
  </cols>
  <sheetData>
    <row r="3" spans="3:6" ht="15" customHeight="1" x14ac:dyDescent="0.25">
      <c r="C3" s="140" t="s">
        <v>109</v>
      </c>
      <c r="D3" s="140" t="s">
        <v>107</v>
      </c>
      <c r="E3" s="140" t="s">
        <v>108</v>
      </c>
      <c r="F3" s="141" t="s">
        <v>106</v>
      </c>
    </row>
    <row r="4" spans="3:6" x14ac:dyDescent="0.25">
      <c r="C4" s="62">
        <v>1</v>
      </c>
      <c r="D4" s="64">
        <f>+Evaluación!HR5</f>
        <v>60</v>
      </c>
      <c r="E4" s="64" t="str">
        <f>+Evaluación!HS5</f>
        <v>CESAR TABARES L Y  COMPAÑÍA LTDA -  CTL COMPANY</v>
      </c>
      <c r="F4" s="63">
        <f>+Evaluación!HT5</f>
        <v>10234000</v>
      </c>
    </row>
    <row r="5" spans="3:6" x14ac:dyDescent="0.25">
      <c r="C5" s="62">
        <v>2</v>
      </c>
      <c r="D5" s="64">
        <f>+Evaluación!HR6</f>
        <v>40</v>
      </c>
      <c r="E5" s="64" t="str">
        <f>+Evaluación!HS6</f>
        <v xml:space="preserve">IMOCOM S.A.S. </v>
      </c>
      <c r="F5" s="63">
        <f>+Evaluación!HT6</f>
        <v>44820363</v>
      </c>
    </row>
    <row r="6" spans="3:6" hidden="1" x14ac:dyDescent="0.25">
      <c r="C6" s="62">
        <v>3</v>
      </c>
      <c r="D6" s="64">
        <f>+Evaluación!HR7</f>
        <v>0</v>
      </c>
      <c r="E6" s="64" t="str">
        <f>+Evaluación!HS7</f>
        <v>NO ADJUDICADO</v>
      </c>
      <c r="F6" s="63">
        <f>+Evaluación!HT7</f>
        <v>0</v>
      </c>
    </row>
    <row r="7" spans="3:6" x14ac:dyDescent="0.25">
      <c r="C7" s="62">
        <v>4</v>
      </c>
      <c r="D7" s="64">
        <f>+Evaluación!HR8</f>
        <v>60</v>
      </c>
      <c r="E7" s="64" t="str">
        <f>+Evaluación!HS8</f>
        <v>CARLOS ARTURO MARTINEZ MARTINEZ – CAMNET</v>
      </c>
      <c r="F7" s="63">
        <f>+Evaluación!HT8</f>
        <v>2771400</v>
      </c>
    </row>
    <row r="8" spans="3:6" hidden="1" x14ac:dyDescent="0.25">
      <c r="C8" s="62">
        <v>5</v>
      </c>
      <c r="D8" s="64">
        <f>+Evaluación!HR9</f>
        <v>0</v>
      </c>
      <c r="E8" s="64" t="str">
        <f>+Evaluación!HS9</f>
        <v>NO ADJUDICADO</v>
      </c>
      <c r="F8" s="63">
        <f>+Evaluación!HT9</f>
        <v>0</v>
      </c>
    </row>
    <row r="9" spans="3:6" hidden="1" x14ac:dyDescent="0.25">
      <c r="C9" s="62">
        <v>6</v>
      </c>
      <c r="D9" s="64">
        <f>+Evaluación!HR10</f>
        <v>0</v>
      </c>
      <c r="E9" s="64" t="str">
        <f>+Evaluación!HS10</f>
        <v>NO ADJUDICADO</v>
      </c>
      <c r="F9" s="63">
        <f>+Evaluación!HT10</f>
        <v>0</v>
      </c>
    </row>
    <row r="10" spans="3:6" x14ac:dyDescent="0.25">
      <c r="C10" s="62">
        <v>7</v>
      </c>
      <c r="D10" s="64">
        <f>+Evaluación!HR11</f>
        <v>40</v>
      </c>
      <c r="E10" s="64" t="str">
        <f>+Evaluación!HS11</f>
        <v>ELECTROEQUIPOS COLOMBIA SAS</v>
      </c>
      <c r="F10" s="63">
        <f>+Evaluación!HT11</f>
        <v>37681112</v>
      </c>
    </row>
    <row r="11" spans="3:6" hidden="1" x14ac:dyDescent="0.25">
      <c r="C11" s="62">
        <v>8</v>
      </c>
      <c r="D11" s="64">
        <f>+Evaluación!HR12</f>
        <v>0</v>
      </c>
      <c r="E11" s="64" t="str">
        <f>+Evaluación!HS12</f>
        <v>NO ADJUDICADO</v>
      </c>
      <c r="F11" s="63">
        <f>+Evaluación!HT12</f>
        <v>0</v>
      </c>
    </row>
    <row r="12" spans="3:6" hidden="1" x14ac:dyDescent="0.25">
      <c r="C12" s="62">
        <v>9</v>
      </c>
      <c r="D12" s="64">
        <f>+Evaluación!HR13</f>
        <v>0</v>
      </c>
      <c r="E12" s="64" t="str">
        <f>+Evaluación!HS13</f>
        <v>NO ADJUDICADO</v>
      </c>
      <c r="F12" s="63">
        <f>+Evaluación!HT13</f>
        <v>0</v>
      </c>
    </row>
    <row r="13" spans="3:6" x14ac:dyDescent="0.25">
      <c r="C13" s="62">
        <v>10</v>
      </c>
      <c r="D13" s="64">
        <f>+Evaluación!HR14</f>
        <v>40</v>
      </c>
      <c r="E13" s="64" t="str">
        <f>+Evaluación!HS14</f>
        <v>KASSEL GROUP SAS</v>
      </c>
      <c r="F13" s="63">
        <f>+Evaluación!HT14</f>
        <v>170999430</v>
      </c>
    </row>
    <row r="14" spans="3:6" x14ac:dyDescent="0.25">
      <c r="C14" s="62">
        <v>11</v>
      </c>
      <c r="D14" s="64">
        <f>+Evaluación!HR15</f>
        <v>60</v>
      </c>
      <c r="E14" s="64" t="str">
        <f>+Evaluación!HS15</f>
        <v>UNION TEMPORAL (IMPOINTER SAS Y MULTIPRODUCTOS BULL)</v>
      </c>
      <c r="F14" s="63">
        <f>+Evaluación!HT15</f>
        <v>31520720</v>
      </c>
    </row>
    <row r="15" spans="3:6" x14ac:dyDescent="0.25">
      <c r="C15" s="62">
        <v>12</v>
      </c>
      <c r="D15" s="64">
        <f>+Evaluación!HR16</f>
        <v>93.257862638597814</v>
      </c>
      <c r="E15" s="64" t="str">
        <f>+Evaluación!HS16</f>
        <v>ICL DIDACTICA LTDA</v>
      </c>
      <c r="F15" s="63">
        <f>+Evaluación!HT16</f>
        <v>16051791</v>
      </c>
    </row>
    <row r="16" spans="3:6" x14ac:dyDescent="0.25">
      <c r="C16" s="62">
        <v>13</v>
      </c>
      <c r="D16" s="64">
        <f>+Evaluación!HR17</f>
        <v>60</v>
      </c>
      <c r="E16" s="64" t="str">
        <f>+Evaluación!HS17</f>
        <v>UNION TEMPORAL (IMPOINTER SAS Y MULTIPRODUCTOS BULL)</v>
      </c>
      <c r="F16" s="63">
        <f>+Evaluación!HT17</f>
        <v>21807940</v>
      </c>
    </row>
    <row r="17" spans="3:6" x14ac:dyDescent="0.25">
      <c r="C17" s="62">
        <v>14</v>
      </c>
      <c r="D17" s="64">
        <f>+Evaluación!HR18</f>
        <v>100</v>
      </c>
      <c r="E17" s="64" t="str">
        <f>+Evaluación!HS18</f>
        <v>CESAR TABARES L Y  COMPAÑÍA LTDA -  CTL COMPANY</v>
      </c>
      <c r="F17" s="63">
        <f>+Evaluación!HT18</f>
        <v>10543400</v>
      </c>
    </row>
    <row r="18" spans="3:6" x14ac:dyDescent="0.25">
      <c r="C18" s="62">
        <v>15</v>
      </c>
      <c r="D18" s="64">
        <f>+Evaluación!HR19</f>
        <v>95.102040816326536</v>
      </c>
      <c r="E18" s="64" t="str">
        <f>+Evaluación!HS19</f>
        <v>KASSEL GROUP SAS</v>
      </c>
      <c r="F18" s="63">
        <f>+Evaluación!HT19</f>
        <v>20468000</v>
      </c>
    </row>
    <row r="19" spans="3:6" x14ac:dyDescent="0.25">
      <c r="C19" s="62">
        <v>16</v>
      </c>
      <c r="D19" s="64">
        <f>+Evaluación!HR20</f>
        <v>97.560784313725492</v>
      </c>
      <c r="E19" s="64" t="str">
        <f>+Evaluación!HS20</f>
        <v>KASSEL GROUP SAS</v>
      </c>
      <c r="F19" s="63">
        <f>+Evaluación!HT20</f>
        <v>5698910</v>
      </c>
    </row>
    <row r="20" spans="3:6" hidden="1" x14ac:dyDescent="0.25">
      <c r="C20" s="62">
        <v>17</v>
      </c>
      <c r="D20" s="64">
        <f>+Evaluación!HR21</f>
        <v>0</v>
      </c>
      <c r="E20" s="64" t="str">
        <f>+Evaluación!HS21</f>
        <v>NO ADJUDICADO</v>
      </c>
      <c r="F20" s="63">
        <f>+Evaluación!HT21</f>
        <v>0</v>
      </c>
    </row>
    <row r="21" spans="3:6" hidden="1" x14ac:dyDescent="0.25">
      <c r="C21" s="62">
        <v>18</v>
      </c>
      <c r="D21" s="64">
        <f>+Evaluación!HR22</f>
        <v>0</v>
      </c>
      <c r="E21" s="64" t="str">
        <f>+Evaluación!HS22</f>
        <v>NO ADJUDICADO</v>
      </c>
      <c r="F21" s="63">
        <f>+Evaluación!HT22</f>
        <v>0</v>
      </c>
    </row>
    <row r="22" spans="3:6" x14ac:dyDescent="0.25">
      <c r="C22" s="62">
        <v>19</v>
      </c>
      <c r="D22" s="64">
        <f>+Evaluación!HR23</f>
        <v>60</v>
      </c>
      <c r="E22" s="64" t="str">
        <f>+Evaluación!HS23</f>
        <v>ICL DIDACTICA LTDA</v>
      </c>
      <c r="F22" s="63">
        <f>+Evaluación!HT23</f>
        <v>13154592</v>
      </c>
    </row>
    <row r="23" spans="3:6" hidden="1" x14ac:dyDescent="0.25">
      <c r="C23" s="62">
        <v>20</v>
      </c>
      <c r="D23" s="64">
        <f>+Evaluación!HR24</f>
        <v>0</v>
      </c>
      <c r="E23" s="64" t="str">
        <f>+Evaluación!HS24</f>
        <v>NO ADJUDICADO</v>
      </c>
      <c r="F23" s="63">
        <f>+Evaluación!HT24</f>
        <v>0</v>
      </c>
    </row>
    <row r="24" spans="3:6" hidden="1" x14ac:dyDescent="0.25">
      <c r="C24" s="62">
        <v>21</v>
      </c>
      <c r="D24" s="64">
        <f>+Evaluación!HR25</f>
        <v>0</v>
      </c>
      <c r="E24" s="64" t="str">
        <f>+Evaluación!HS25</f>
        <v>NO ADJUDICADO</v>
      </c>
      <c r="F24" s="63">
        <f>+Evaluación!HT25</f>
        <v>0</v>
      </c>
    </row>
    <row r="25" spans="3:6" x14ac:dyDescent="0.25">
      <c r="C25" s="62">
        <v>22</v>
      </c>
      <c r="D25" s="64">
        <f>+Evaluación!HR26</f>
        <v>40</v>
      </c>
      <c r="E25" s="64" t="str">
        <f>+Evaluación!HS26</f>
        <v xml:space="preserve">IMOCOM S.A.S. </v>
      </c>
      <c r="F25" s="63">
        <f>+Evaluación!HT26</f>
        <v>39250885</v>
      </c>
    </row>
    <row r="26" spans="3:6" x14ac:dyDescent="0.25">
      <c r="C26" s="62">
        <v>23</v>
      </c>
      <c r="D26" s="64">
        <f>+Evaluación!HR27</f>
        <v>89.205120671266428</v>
      </c>
      <c r="E26" s="64" t="str">
        <f>+Evaluación!HS27</f>
        <v>ICL DIDACTICA LTDA</v>
      </c>
      <c r="F26" s="63">
        <f>+Evaluación!HT27</f>
        <v>8836464</v>
      </c>
    </row>
    <row r="27" spans="3:6" x14ac:dyDescent="0.25">
      <c r="C27" s="62">
        <v>24</v>
      </c>
      <c r="D27" s="64">
        <f>+Evaluación!HR28</f>
        <v>66.335343625714373</v>
      </c>
      <c r="E27" s="64" t="str">
        <f>+Evaluación!HS28</f>
        <v>CASA CIENTIFICA BLANCO Y COMPAÑÍA SAS</v>
      </c>
      <c r="F27" s="63">
        <f>+Evaluación!HT28</f>
        <v>8211000</v>
      </c>
    </row>
    <row r="28" spans="3:6" x14ac:dyDescent="0.25">
      <c r="C28" s="62">
        <v>25</v>
      </c>
      <c r="D28" s="64">
        <f>+Evaluación!HR29</f>
        <v>70</v>
      </c>
      <c r="E28" s="64" t="str">
        <f>+Evaluación!HS29</f>
        <v>KASSEL GROUP SAS</v>
      </c>
      <c r="F28" s="63">
        <f>+Evaluación!HT29</f>
        <v>14280000</v>
      </c>
    </row>
    <row r="29" spans="3:6" x14ac:dyDescent="0.25">
      <c r="C29" s="62">
        <v>26</v>
      </c>
      <c r="D29" s="64">
        <f>+Evaluación!HR30</f>
        <v>100</v>
      </c>
      <c r="E29" s="64" t="str">
        <f>+Evaluación!HS30</f>
        <v>COMPAÑÍA GENERAL DE TELECOMUNICACIONES SAS</v>
      </c>
      <c r="F29" s="63">
        <f>+Evaluación!HT30</f>
        <v>159998865.31999999</v>
      </c>
    </row>
    <row r="30" spans="3:6" x14ac:dyDescent="0.25">
      <c r="C30" s="62">
        <v>27</v>
      </c>
      <c r="D30" s="64">
        <f>+Evaluación!HR31</f>
        <v>40</v>
      </c>
      <c r="E30" s="64" t="str">
        <f>+Evaluación!HS31</f>
        <v>UNION TEMPORAL DATINGE</v>
      </c>
      <c r="F30" s="63">
        <f>+Evaluación!HT31</f>
        <v>82018370</v>
      </c>
    </row>
    <row r="31" spans="3:6" x14ac:dyDescent="0.25">
      <c r="C31" s="62">
        <v>28</v>
      </c>
      <c r="D31" s="64">
        <f>+Evaluación!HR32</f>
        <v>60</v>
      </c>
      <c r="E31" s="64" t="str">
        <f>+Evaluación!HS32</f>
        <v>UNION TEMPORAL DATINGE</v>
      </c>
      <c r="F31" s="63">
        <f>+Evaluación!HT32</f>
        <v>20385686.510000002</v>
      </c>
    </row>
    <row r="32" spans="3:6" hidden="1" x14ac:dyDescent="0.25">
      <c r="C32" s="62">
        <v>29</v>
      </c>
      <c r="D32" s="64">
        <f>+Evaluación!HR33</f>
        <v>0</v>
      </c>
      <c r="E32" s="64" t="str">
        <f>+Evaluación!HS33</f>
        <v>NO ADJUDICADO</v>
      </c>
      <c r="F32" s="63">
        <f>+Evaluación!HT33</f>
        <v>0</v>
      </c>
    </row>
    <row r="33" spans="3:6" x14ac:dyDescent="0.25">
      <c r="C33" s="62">
        <v>30</v>
      </c>
      <c r="D33" s="64">
        <f>+Evaluación!HR34</f>
        <v>60</v>
      </c>
      <c r="E33" s="64" t="str">
        <f>+Evaluación!HS34</f>
        <v>METRICOM</v>
      </c>
      <c r="F33" s="63">
        <f>+Evaluación!HT34</f>
        <v>108464930</v>
      </c>
    </row>
    <row r="34" spans="3:6" x14ac:dyDescent="0.25">
      <c r="C34" s="62">
        <v>31</v>
      </c>
      <c r="D34" s="64">
        <f>+Evaluación!HR35</f>
        <v>60</v>
      </c>
      <c r="E34" s="64" t="str">
        <f>+Evaluación!HS35</f>
        <v>ICL DIDACTICA LTDA</v>
      </c>
      <c r="F34" s="63">
        <f>+Evaluación!HT35</f>
        <v>74450567.849568427</v>
      </c>
    </row>
    <row r="35" spans="3:6" x14ac:dyDescent="0.25">
      <c r="C35" s="62">
        <v>32</v>
      </c>
      <c r="D35" s="64">
        <f>+Evaluación!HR36</f>
        <v>60</v>
      </c>
      <c r="E35" s="64" t="str">
        <f>+Evaluación!HS36</f>
        <v>ICL DIDACTICA LTDA</v>
      </c>
      <c r="F35" s="63">
        <f>+Evaluación!HT36</f>
        <v>59998015</v>
      </c>
    </row>
    <row r="36" spans="3:6" x14ac:dyDescent="0.25">
      <c r="C36" s="62">
        <v>33</v>
      </c>
      <c r="D36" s="64">
        <f>+Evaluación!HR37</f>
        <v>100</v>
      </c>
      <c r="E36" s="64" t="str">
        <f>+Evaluación!HS37</f>
        <v>CESAR TABARES L Y  COMPAÑÍA LTDA -  CTL COMPANY</v>
      </c>
      <c r="F36" s="63">
        <f>+Evaluación!HT37</f>
        <v>2844843.75</v>
      </c>
    </row>
    <row r="37" spans="3:6" x14ac:dyDescent="0.25">
      <c r="C37" s="62">
        <v>34</v>
      </c>
      <c r="D37" s="64">
        <f>+Evaluación!HR38</f>
        <v>100</v>
      </c>
      <c r="E37" s="64" t="str">
        <f>+Evaluación!HS38</f>
        <v>CESAR TABARES L Y  COMPAÑÍA LTDA -  CTL COMPANY</v>
      </c>
      <c r="F37" s="63">
        <f>+Evaluación!HT38</f>
        <v>2927400</v>
      </c>
    </row>
    <row r="38" spans="3:6" x14ac:dyDescent="0.25">
      <c r="C38" s="62">
        <v>35</v>
      </c>
      <c r="D38" s="64">
        <f>+Evaluación!HR39</f>
        <v>100</v>
      </c>
      <c r="E38" s="64" t="str">
        <f>+Evaluación!HS39</f>
        <v>CESAR TABARES L Y  COMPAÑÍA LTDA -  CTL COMPANY</v>
      </c>
      <c r="F38" s="63">
        <f>+Evaluación!HT39</f>
        <v>2213400</v>
      </c>
    </row>
    <row r="39" spans="3:6" hidden="1" x14ac:dyDescent="0.25">
      <c r="C39" s="62">
        <v>36</v>
      </c>
      <c r="D39" s="64">
        <f>+Evaluación!HR40</f>
        <v>0</v>
      </c>
      <c r="E39" s="64" t="str">
        <f>+Evaluación!HS40</f>
        <v>NO ADJUDICADO</v>
      </c>
      <c r="F39" s="63">
        <f>+Evaluación!HT40</f>
        <v>0</v>
      </c>
    </row>
    <row r="40" spans="3:6" x14ac:dyDescent="0.25">
      <c r="C40" s="62">
        <v>37</v>
      </c>
      <c r="D40" s="64">
        <f>+Evaluación!HR41</f>
        <v>66.160869565217382</v>
      </c>
      <c r="E40" s="64" t="str">
        <f>+Evaluación!HS41</f>
        <v>KASSEL GROUP SAS</v>
      </c>
      <c r="F40" s="63">
        <f>+Evaluación!HT41</f>
        <v>4948615</v>
      </c>
    </row>
    <row r="41" spans="3:6" hidden="1" x14ac:dyDescent="0.25">
      <c r="C41" s="62">
        <v>38</v>
      </c>
      <c r="D41" s="64">
        <f>+Evaluación!HR42</f>
        <v>0</v>
      </c>
      <c r="E41" s="64" t="str">
        <f>+Evaluación!HS42</f>
        <v>NO ADJUDICADO</v>
      </c>
      <c r="F41" s="63">
        <f>+Evaluación!HT42</f>
        <v>0</v>
      </c>
    </row>
    <row r="42" spans="3:6" x14ac:dyDescent="0.25">
      <c r="C42" s="62">
        <v>39</v>
      </c>
      <c r="D42" s="64">
        <f>+Evaluación!HR43</f>
        <v>0</v>
      </c>
      <c r="E42" s="64" t="str">
        <f>+Evaluación!HS43</f>
        <v>NO ADJUDICADO</v>
      </c>
      <c r="F42" s="63">
        <f>+Evaluación!HT43</f>
        <v>0</v>
      </c>
    </row>
    <row r="43" spans="3:6" hidden="1" x14ac:dyDescent="0.25">
      <c r="C43" s="62">
        <v>40</v>
      </c>
      <c r="D43" s="64">
        <f>+Evaluación!HR44</f>
        <v>0</v>
      </c>
      <c r="E43" s="64" t="str">
        <f>+Evaluación!HS44</f>
        <v>NO ADJUDICADO</v>
      </c>
      <c r="F43" s="63">
        <f>+Evaluación!HT44</f>
        <v>0</v>
      </c>
    </row>
    <row r="44" spans="3:6" hidden="1" x14ac:dyDescent="0.25">
      <c r="C44" s="62">
        <v>41</v>
      </c>
      <c r="D44" s="64">
        <f>+Evaluación!HR45</f>
        <v>0</v>
      </c>
      <c r="E44" s="64" t="str">
        <f>+Evaluación!HS45</f>
        <v>NO ADJUDICADO</v>
      </c>
      <c r="F44" s="63">
        <f>+Evaluación!HT45</f>
        <v>0</v>
      </c>
    </row>
    <row r="45" spans="3:6" x14ac:dyDescent="0.25">
      <c r="C45" s="62">
        <v>42</v>
      </c>
      <c r="D45" s="64">
        <f>+Evaluación!HR46</f>
        <v>99.319532246249025</v>
      </c>
      <c r="E45" s="64" t="str">
        <f>+Evaluación!HS46</f>
        <v>NUEVOS RECURSOS SAS</v>
      </c>
      <c r="F45" s="63">
        <f>+Evaluación!HT46</f>
        <v>8622740</v>
      </c>
    </row>
    <row r="46" spans="3:6" hidden="1" x14ac:dyDescent="0.25">
      <c r="C46" s="62">
        <v>43</v>
      </c>
      <c r="D46" s="64">
        <f>+Evaluación!HR47</f>
        <v>0</v>
      </c>
      <c r="E46" s="64" t="str">
        <f>+Evaluación!HS47</f>
        <v>NO ADJUDICADO</v>
      </c>
      <c r="F46" s="63">
        <f>+Evaluación!HT47</f>
        <v>0</v>
      </c>
    </row>
    <row r="47" spans="3:6" hidden="1" x14ac:dyDescent="0.25">
      <c r="C47" s="62">
        <v>44</v>
      </c>
      <c r="D47" s="64">
        <f>+Evaluación!HR48</f>
        <v>0</v>
      </c>
      <c r="E47" s="64" t="str">
        <f>+Evaluación!HS48</f>
        <v>NO ADJUDICADO</v>
      </c>
      <c r="F47" s="63">
        <f>+Evaluación!HT48</f>
        <v>0</v>
      </c>
    </row>
    <row r="48" spans="3:6" x14ac:dyDescent="0.25">
      <c r="C48" s="62">
        <v>45</v>
      </c>
      <c r="D48" s="64">
        <f>+Evaluación!HR49</f>
        <v>100</v>
      </c>
      <c r="E48" s="64" t="str">
        <f>+Evaluación!HS49</f>
        <v>KASSEL GROUP SAS</v>
      </c>
      <c r="F48" s="63">
        <f>+Evaluación!HT49</f>
        <v>2969050</v>
      </c>
    </row>
    <row r="49" spans="3:6" x14ac:dyDescent="0.25">
      <c r="C49" s="62">
        <v>46</v>
      </c>
      <c r="D49" s="64">
        <f>+Evaluación!HR50</f>
        <v>40</v>
      </c>
      <c r="E49" s="64" t="str">
        <f>+Evaluación!HS50</f>
        <v>CASA CIENTIFICA BLANCO Y COMPAÑÍA SAS</v>
      </c>
      <c r="F49" s="63">
        <f>+Evaluación!HT50</f>
        <v>3815854</v>
      </c>
    </row>
    <row r="50" spans="3:6" x14ac:dyDescent="0.25">
      <c r="C50" s="62">
        <v>47</v>
      </c>
      <c r="D50" s="64">
        <f>+Evaluación!HR51</f>
        <v>60</v>
      </c>
      <c r="E50" s="64" t="str">
        <f>+Evaluación!HS51</f>
        <v>CESAR TABARES L Y  COMPAÑÍA LTDA -  CTL COMPANY</v>
      </c>
      <c r="F50" s="63">
        <f>+Evaluación!HT51</f>
        <v>8568000</v>
      </c>
    </row>
    <row r="51" spans="3:6" x14ac:dyDescent="0.25">
      <c r="C51" s="62">
        <v>48</v>
      </c>
      <c r="D51" s="64">
        <f>+Evaluación!HR52</f>
        <v>40</v>
      </c>
      <c r="E51" s="64" t="str">
        <f>+Evaluación!HS52</f>
        <v>CESAR TABARES L Y  COMPAÑÍA LTDA -  CTL COMPANY</v>
      </c>
      <c r="F51" s="63">
        <f>+Evaluación!HT52</f>
        <v>12422172</v>
      </c>
    </row>
    <row r="52" spans="3:6" x14ac:dyDescent="0.25">
      <c r="C52" s="62">
        <v>49</v>
      </c>
      <c r="D52" s="64">
        <f>+Evaluación!HR53</f>
        <v>100</v>
      </c>
      <c r="E52" s="64" t="str">
        <f>+Evaluación!HS53</f>
        <v>CESAR TABARES L Y  COMPAÑÍA LTDA -  CTL COMPANY</v>
      </c>
      <c r="F52" s="63">
        <f>+Evaluación!HT53</f>
        <v>23681000</v>
      </c>
    </row>
    <row r="53" spans="3:6" x14ac:dyDescent="0.25">
      <c r="C53" s="62">
        <v>50</v>
      </c>
      <c r="D53" s="64">
        <f>+Evaluación!HR54</f>
        <v>100</v>
      </c>
      <c r="E53" s="64" t="str">
        <f>+Evaluación!HS54</f>
        <v>KASSEL GROUP SAS</v>
      </c>
      <c r="F53" s="63">
        <f>+Evaluación!HT54</f>
        <v>21658000</v>
      </c>
    </row>
    <row r="54" spans="3:6" x14ac:dyDescent="0.25">
      <c r="C54" s="62">
        <v>51</v>
      </c>
      <c r="D54" s="64">
        <f>+Evaluación!HR55</f>
        <v>94.285714285714278</v>
      </c>
      <c r="E54" s="64" t="str">
        <f>+Evaluación!HS55</f>
        <v>KASSEL GROUP SAS</v>
      </c>
      <c r="F54" s="63">
        <f>+Evaluación!HT55</f>
        <v>7140000</v>
      </c>
    </row>
    <row r="55" spans="3:6" x14ac:dyDescent="0.25">
      <c r="C55" s="62">
        <v>52</v>
      </c>
      <c r="D55" s="64">
        <f>+Evaluación!HR56</f>
        <v>60</v>
      </c>
      <c r="E55" s="64" t="str">
        <f>+Evaluación!HS56</f>
        <v>CARLOS ARTURO MARTINEZ MARTINEZ – CAMNET</v>
      </c>
      <c r="F55" s="63">
        <f>+Evaluación!HT56</f>
        <v>25390700</v>
      </c>
    </row>
    <row r="56" spans="3:6" hidden="1" x14ac:dyDescent="0.25">
      <c r="C56" s="62">
        <v>53</v>
      </c>
      <c r="D56" s="64">
        <f>+Evaluación!HR57</f>
        <v>0</v>
      </c>
      <c r="E56" s="64" t="str">
        <f>+Evaluación!HS57</f>
        <v>NO ADJUDICADO</v>
      </c>
      <c r="F56" s="63">
        <f>+Evaluación!HT57</f>
        <v>0</v>
      </c>
    </row>
    <row r="57" spans="3:6" hidden="1" x14ac:dyDescent="0.25">
      <c r="C57" s="62">
        <v>54</v>
      </c>
      <c r="D57" s="64">
        <f>+Evaluación!HR58</f>
        <v>0</v>
      </c>
      <c r="E57" s="64" t="str">
        <f>+Evaluación!HS58</f>
        <v>NO ADJUDICADO</v>
      </c>
      <c r="F57" s="63">
        <f>+Evaluación!HT58</f>
        <v>0</v>
      </c>
    </row>
    <row r="58" spans="3:6" hidden="1" x14ac:dyDescent="0.25">
      <c r="C58" s="62">
        <v>55</v>
      </c>
      <c r="D58" s="64">
        <f>+Evaluación!HR59</f>
        <v>0</v>
      </c>
      <c r="E58" s="64" t="str">
        <f>+Evaluación!HS59</f>
        <v>NO ADJUDICADO</v>
      </c>
      <c r="F58" s="63">
        <f>+Evaluación!HT59</f>
        <v>0</v>
      </c>
    </row>
    <row r="59" spans="3:6" hidden="1" x14ac:dyDescent="0.25">
      <c r="C59" s="62">
        <v>56</v>
      </c>
      <c r="D59" s="64">
        <f>+Evaluación!HR60</f>
        <v>0</v>
      </c>
      <c r="E59" s="64" t="str">
        <f>+Evaluación!HS60</f>
        <v>NO ADJUDICADO</v>
      </c>
      <c r="F59" s="63">
        <f>+Evaluación!HT60</f>
        <v>0</v>
      </c>
    </row>
    <row r="60" spans="3:6" hidden="1" x14ac:dyDescent="0.25">
      <c r="C60" s="62">
        <v>57</v>
      </c>
      <c r="D60" s="64">
        <f>+Evaluación!HR61</f>
        <v>0</v>
      </c>
      <c r="E60" s="64" t="str">
        <f>+Evaluación!HS61</f>
        <v>NO ADJUDICADO</v>
      </c>
      <c r="F60" s="63">
        <f>+Evaluación!HT61</f>
        <v>0</v>
      </c>
    </row>
    <row r="61" spans="3:6" x14ac:dyDescent="0.25">
      <c r="C61" s="62">
        <v>58</v>
      </c>
      <c r="D61" s="64">
        <f>+Evaluación!HR62</f>
        <v>100</v>
      </c>
      <c r="E61" s="64" t="str">
        <f>+Evaluación!HS62</f>
        <v>CASA CIENTIFICA BLANCO Y COMPAÑÍA SAS</v>
      </c>
      <c r="F61" s="63">
        <f>+Evaluación!HT62</f>
        <v>26903520</v>
      </c>
    </row>
    <row r="62" spans="3:6" hidden="1" x14ac:dyDescent="0.25">
      <c r="C62" s="62">
        <v>59</v>
      </c>
      <c r="D62" s="64">
        <f>+Evaluación!HR63</f>
        <v>0</v>
      </c>
      <c r="E62" s="64" t="str">
        <f>+Evaluación!HS63</f>
        <v>NO ADJUDICADO</v>
      </c>
      <c r="F62" s="63">
        <f>+Evaluación!HT63</f>
        <v>0</v>
      </c>
    </row>
    <row r="63" spans="3:6" hidden="1" x14ac:dyDescent="0.25">
      <c r="C63" s="62">
        <v>60</v>
      </c>
      <c r="D63" s="64">
        <f>+Evaluación!HR64</f>
        <v>0</v>
      </c>
      <c r="E63" s="64" t="str">
        <f>+Evaluación!HS64</f>
        <v>NO ADJUDICADO</v>
      </c>
      <c r="F63" s="63">
        <f>+Evaluación!HT64</f>
        <v>0</v>
      </c>
    </row>
    <row r="64" spans="3:6" x14ac:dyDescent="0.25">
      <c r="C64" s="62">
        <v>61</v>
      </c>
      <c r="D64" s="64">
        <f>+Evaluación!HR65</f>
        <v>100</v>
      </c>
      <c r="E64" s="64" t="str">
        <f>+Evaluación!HS65</f>
        <v>ICL DIDACTICA LTDA</v>
      </c>
      <c r="F64" s="63">
        <f>+Evaluación!HT65</f>
        <v>2908720</v>
      </c>
    </row>
    <row r="65" spans="3:6" x14ac:dyDescent="0.25">
      <c r="C65" s="62">
        <v>62</v>
      </c>
      <c r="D65" s="64">
        <f>+Evaluación!HR66</f>
        <v>40</v>
      </c>
      <c r="E65" s="64" t="str">
        <f>+Evaluación!HS66</f>
        <v>CESAR TABARES L Y  COMPAÑÍA LTDA -  CTL COMPANY</v>
      </c>
      <c r="F65" s="63">
        <f>+Evaluación!HT66</f>
        <v>10075987.039999999</v>
      </c>
    </row>
    <row r="66" spans="3:6" hidden="1" x14ac:dyDescent="0.25">
      <c r="C66" s="62">
        <v>63</v>
      </c>
      <c r="D66" s="64">
        <f>+Evaluación!HR67</f>
        <v>0</v>
      </c>
      <c r="E66" s="64" t="str">
        <f>+Evaluación!HS67</f>
        <v>NO ADJUDICADO</v>
      </c>
      <c r="F66" s="63">
        <f>+Evaluación!HT67</f>
        <v>0</v>
      </c>
    </row>
    <row r="67" spans="3:6" x14ac:dyDescent="0.25">
      <c r="C67" s="62">
        <v>64</v>
      </c>
      <c r="D67" s="64">
        <f>+Evaluación!HR68</f>
        <v>100</v>
      </c>
      <c r="E67" s="64" t="str">
        <f>+Evaluación!HS68</f>
        <v>ICL DIDACTICA LTDA</v>
      </c>
      <c r="F67" s="63">
        <f>+Evaluación!HT68</f>
        <v>10120356</v>
      </c>
    </row>
    <row r="68" spans="3:6" x14ac:dyDescent="0.25">
      <c r="C68" s="62">
        <v>65</v>
      </c>
      <c r="D68" s="64">
        <f>+Evaluación!HR69</f>
        <v>100</v>
      </c>
      <c r="E68" s="64" t="str">
        <f>+Evaluación!HS69</f>
        <v>KASSEL GROUP SAS</v>
      </c>
      <c r="F68" s="63">
        <f>+Evaluación!HT69</f>
        <v>3570000</v>
      </c>
    </row>
    <row r="69" spans="3:6" x14ac:dyDescent="0.25">
      <c r="C69" s="62">
        <v>66</v>
      </c>
      <c r="D69" s="64">
        <f>+Evaluación!HR70</f>
        <v>40</v>
      </c>
      <c r="E69" s="64" t="str">
        <f>+Evaluación!HS70</f>
        <v>CESAR TABARES L Y  COMPAÑÍA LTDA -  CTL COMPANY</v>
      </c>
      <c r="F69" s="63">
        <f>+Evaluación!HT70</f>
        <v>1806420</v>
      </c>
    </row>
    <row r="70" spans="3:6" x14ac:dyDescent="0.25">
      <c r="C70" s="62">
        <v>67</v>
      </c>
      <c r="D70" s="64">
        <f>+Evaluación!HR71</f>
        <v>95.075128226574535</v>
      </c>
      <c r="E70" s="64" t="str">
        <f>+Evaluación!HS71</f>
        <v>KASSEL GROUP SAS</v>
      </c>
      <c r="F70" s="63">
        <f>+Evaluación!HT71</f>
        <v>38675000</v>
      </c>
    </row>
    <row r="71" spans="3:6" hidden="1" x14ac:dyDescent="0.25">
      <c r="C71" s="62">
        <v>68</v>
      </c>
      <c r="D71" s="64">
        <f>+Evaluación!HR72</f>
        <v>0</v>
      </c>
      <c r="E71" s="64" t="str">
        <f>+Evaluación!HS72</f>
        <v>NO ADJUDICADO</v>
      </c>
      <c r="F71" s="63">
        <f>+Evaluación!HT72</f>
        <v>0</v>
      </c>
    </row>
    <row r="72" spans="3:6" x14ac:dyDescent="0.25">
      <c r="C72" s="62">
        <v>69</v>
      </c>
      <c r="D72" s="64">
        <f>+Evaluación!HR73</f>
        <v>100</v>
      </c>
      <c r="E72" s="64" t="str">
        <f>+Evaluación!HS73</f>
        <v>TECNOLOGIAS GENETICAS LTDA TECNIGEN</v>
      </c>
      <c r="F72" s="63">
        <f>+Evaluación!HT73</f>
        <v>21598500</v>
      </c>
    </row>
    <row r="73" spans="3:6" x14ac:dyDescent="0.25">
      <c r="C73" s="62">
        <v>70</v>
      </c>
      <c r="D73" s="64">
        <f>+Evaluación!HR74</f>
        <v>100</v>
      </c>
      <c r="E73" s="64" t="str">
        <f>+Evaluación!HS74</f>
        <v>KASSEL GROUP SAS</v>
      </c>
      <c r="F73" s="63">
        <f>+Evaluación!HT74</f>
        <v>7086450</v>
      </c>
    </row>
    <row r="74" spans="3:6" x14ac:dyDescent="0.25">
      <c r="C74" s="62">
        <v>71</v>
      </c>
      <c r="D74" s="64">
        <f>+Evaluación!HR75</f>
        <v>95.037037037037038</v>
      </c>
      <c r="E74" s="64" t="str">
        <f>+Evaluación!HS75</f>
        <v>KASSEL GROUP SAS</v>
      </c>
      <c r="F74" s="63">
        <f>+Evaluación!HT75</f>
        <v>11257400</v>
      </c>
    </row>
    <row r="75" spans="3:6" hidden="1" x14ac:dyDescent="0.25">
      <c r="C75" s="62">
        <v>72</v>
      </c>
      <c r="D75" s="64">
        <f>+Evaluación!HR76</f>
        <v>0</v>
      </c>
      <c r="E75" s="64" t="str">
        <f>+Evaluación!HS76</f>
        <v>NO ADJUDICADO</v>
      </c>
      <c r="F75" s="63">
        <f>+Evaluación!HT76</f>
        <v>0</v>
      </c>
    </row>
    <row r="76" spans="3:6" x14ac:dyDescent="0.25">
      <c r="C76" s="62">
        <v>73</v>
      </c>
      <c r="D76" s="64">
        <f>+Evaluación!HR77</f>
        <v>99.998846880089943</v>
      </c>
      <c r="E76" s="64" t="str">
        <f>+Evaluación!HS77</f>
        <v>NUEVOS RECURSOS SAS</v>
      </c>
      <c r="F76" s="63">
        <f>+Evaluación!HT77</f>
        <v>13875000</v>
      </c>
    </row>
    <row r="77" spans="3:6" x14ac:dyDescent="0.25">
      <c r="C77" s="62">
        <v>74</v>
      </c>
      <c r="D77" s="64">
        <f>+Evaluación!HR78</f>
        <v>54.045454545454547</v>
      </c>
      <c r="E77" s="64" t="str">
        <f>+Evaluación!HS78</f>
        <v>EQUIPOS Y LABORATORIOS DE COLOMBIA SAS</v>
      </c>
      <c r="F77" s="63">
        <f>+Evaluación!HT78</f>
        <v>6366500</v>
      </c>
    </row>
    <row r="78" spans="3:6" hidden="1" x14ac:dyDescent="0.25">
      <c r="C78" s="62">
        <v>75</v>
      </c>
      <c r="D78" s="64">
        <f>+Evaluación!HR79</f>
        <v>40</v>
      </c>
      <c r="E78" s="64" t="str">
        <f>+Evaluación!HS79</f>
        <v>TECNOLOGIAS GENETICAS LTDA TECNIGEN</v>
      </c>
      <c r="F78" s="63">
        <f>+Evaluación!HT79</f>
        <v>1130500</v>
      </c>
    </row>
    <row r="79" spans="3:6" x14ac:dyDescent="0.25">
      <c r="C79" s="62">
        <v>76</v>
      </c>
      <c r="D79" s="64">
        <f>+Evaluación!HR80</f>
        <v>100</v>
      </c>
      <c r="E79" s="64" t="str">
        <f>+Evaluación!HS80</f>
        <v>ELECTROEQUIPOS COLOMBIA SAS</v>
      </c>
      <c r="F79" s="63">
        <f>+Evaluación!HT80</f>
        <v>9729559</v>
      </c>
    </row>
    <row r="80" spans="3:6" x14ac:dyDescent="0.25">
      <c r="C80" s="62">
        <v>77</v>
      </c>
      <c r="D80" s="64">
        <f>+Evaluación!HR81</f>
        <v>100</v>
      </c>
      <c r="E80" s="64" t="str">
        <f>+Evaluación!HS81</f>
        <v>ELECTROEQUIPOS COLOMBIA SAS</v>
      </c>
      <c r="F80" s="63">
        <f>+Evaluación!HT81</f>
        <v>26064808</v>
      </c>
    </row>
    <row r="81" spans="3:8" hidden="1" x14ac:dyDescent="0.25">
      <c r="C81" s="62">
        <v>78</v>
      </c>
      <c r="D81" s="64">
        <f>+Evaluación!HR82</f>
        <v>0</v>
      </c>
      <c r="E81" s="64" t="str">
        <f>+Evaluación!HS82</f>
        <v>NO ADJUDICADO</v>
      </c>
      <c r="F81" s="63">
        <f>+Evaluación!HT82</f>
        <v>0</v>
      </c>
    </row>
    <row r="82" spans="3:8" x14ac:dyDescent="0.25">
      <c r="C82" s="62">
        <v>79</v>
      </c>
      <c r="D82" s="64">
        <f>+Evaluación!HR83</f>
        <v>100</v>
      </c>
      <c r="E82" s="64" t="str">
        <f>+Evaluación!HS83</f>
        <v>ELECTROEQUIPOS COLOMBIA SAS</v>
      </c>
      <c r="F82" s="63">
        <f>+Evaluación!HT83</f>
        <v>31611874</v>
      </c>
    </row>
    <row r="83" spans="3:8" hidden="1" x14ac:dyDescent="0.25">
      <c r="C83" s="62">
        <v>80</v>
      </c>
      <c r="D83" s="64">
        <f>+Evaluación!HR84</f>
        <v>0</v>
      </c>
      <c r="E83" s="64" t="str">
        <f>+Evaluación!HS84</f>
        <v>NO ADJUDICADO</v>
      </c>
      <c r="F83" s="63">
        <f>+Evaluación!HT84</f>
        <v>0</v>
      </c>
    </row>
    <row r="84" spans="3:8" x14ac:dyDescent="0.25">
      <c r="C84" s="62">
        <v>81</v>
      </c>
      <c r="D84" s="64">
        <f>+Evaluación!HR85</f>
        <v>100</v>
      </c>
      <c r="E84" s="64" t="str">
        <f>+Evaluación!HS85</f>
        <v>ELECTROEQUIPOS COLOMBIA SAS</v>
      </c>
      <c r="F84" s="63">
        <f>+Evaluación!HT85</f>
        <v>18045279</v>
      </c>
    </row>
    <row r="85" spans="3:8" x14ac:dyDescent="0.25">
      <c r="C85" s="62">
        <v>82</v>
      </c>
      <c r="D85" s="64">
        <f>+Evaluación!HR86</f>
        <v>100</v>
      </c>
      <c r="E85" s="64" t="str">
        <f>+Evaluación!HS86</f>
        <v>ELECTROEQUIPOS COLOMBIA SAS</v>
      </c>
      <c r="F85" s="63">
        <f>+Evaluación!HT86</f>
        <v>19252891</v>
      </c>
    </row>
    <row r="86" spans="3:8" x14ac:dyDescent="0.25">
      <c r="C86" s="62">
        <v>83</v>
      </c>
      <c r="D86" s="64">
        <f>+Evaluación!HR87</f>
        <v>100</v>
      </c>
      <c r="E86" s="64" t="str">
        <f>+Evaluación!HS87</f>
        <v>ISTRONYC COMUNICACIONES</v>
      </c>
      <c r="F86" s="63">
        <f>+Evaluación!HT87</f>
        <v>119377560.81999999</v>
      </c>
    </row>
    <row r="87" spans="3:8" x14ac:dyDescent="0.25">
      <c r="C87" s="223" t="s">
        <v>520</v>
      </c>
      <c r="D87" s="223"/>
      <c r="E87" s="223"/>
      <c r="F87" s="139">
        <f>SUM(F4:F86)</f>
        <v>1468304541.2895682</v>
      </c>
      <c r="G87" s="63">
        <v>2135776113</v>
      </c>
      <c r="H87" s="143">
        <f>+G87-F87</f>
        <v>667471571.71043181</v>
      </c>
    </row>
  </sheetData>
  <autoFilter ref="C3:F87">
    <filterColumn colId="2">
      <filters blank="1">
        <filter val="AVANTIKA"/>
        <filter val="CARLOS ARTURO MARTINEZ MARTINEZ – CAMNET"/>
        <filter val="CASA CIENTIFICA BLANCO Y COMPAÑÍA SAS"/>
        <filter val="CESAR TABARES L Y  COMPAÑÍA LTDA -  CTL COMPANY"/>
        <filter val="COMPAÑÍA GENERAL DE TELECOMUNICACIONES SAS"/>
        <filter val="ELECTROEQUIPOS COLOMBIA SAS"/>
        <filter val="EQUIPOS Y LABORATORIOS DE COLOMBIA SAS"/>
        <filter val="ICL DIDACTICA LTDA"/>
        <filter val="IMOCOM S.A.S."/>
        <filter val="ISTRONYC COMUNICACIONES"/>
        <filter val="KASSEL GROUP SAS"/>
        <filter val="METRICOM"/>
        <filter val="NUEVOS RECURSOS SAS"/>
        <filter val="UNION TEMPORAL (IMPOINTER SAS Y MULTIPRODUCTOS BULL)"/>
        <filter val="UNION TEMPORAL DATINGE"/>
      </filters>
    </filterColumn>
  </autoFilter>
  <mergeCells count="1">
    <mergeCell ref="C87:E87"/>
  </mergeCells>
  <printOptions horizontalCentered="1" verticalCentered="1"/>
  <pageMargins left="0.70866141732283472" right="0.70866141732283472" top="0.74803149606299213" bottom="0.74803149606299213" header="0.31496062992125984" footer="0.31496062992125984"/>
  <pageSetup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Habilitantes</vt:lpstr>
      <vt:lpstr>Ítem a ítem</vt:lpstr>
      <vt:lpstr>Evaluación jurídica</vt:lpstr>
      <vt:lpstr>capacidad Financiera</vt:lpstr>
      <vt:lpstr>Evaluación</vt:lpstr>
      <vt:lpstr>Adjudicación</vt:lpstr>
      <vt:lpstr>Adjudicación!Área_de_impresión</vt:lpstr>
      <vt:lpstr>Habilitantes!Área_de_impresión</vt:lpstr>
      <vt:lpstr>'Ítem a ítem'!Área_de_impresión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dc:creator>
  <cp:lastModifiedBy>Doctorado Interinstitucional en Educación</cp:lastModifiedBy>
  <cp:lastPrinted>2019-11-08T23:33:40Z</cp:lastPrinted>
  <dcterms:created xsi:type="dcterms:W3CDTF">2018-12-05T20:00:35Z</dcterms:created>
  <dcterms:modified xsi:type="dcterms:W3CDTF">2019-11-15T18:40:22Z</dcterms:modified>
</cp:coreProperties>
</file>