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defaultThemeVersion="166925"/>
  <mc:AlternateContent xmlns:mc="http://schemas.openxmlformats.org/markup-compatibility/2006">
    <mc:Choice Requires="x15">
      <x15ac:absPath xmlns:x15ac="http://schemas.microsoft.com/office/spreadsheetml/2010/11/ac" url="E:\Documentos\ARCHIVOS\ERU\RESPUESTAS A PLIEGOS\ADMON DELEGADA\"/>
    </mc:Choice>
  </mc:AlternateContent>
  <xr:revisionPtr revIDLastSave="0" documentId="8_{1885C1C1-45E1-4970-8530-38516D8D64CC}" xr6:coauthVersionLast="46" xr6:coauthVersionMax="46" xr10:uidLastSave="{00000000-0000-0000-0000-000000000000}"/>
  <bookViews>
    <workbookView xWindow="-120" yWindow="-120" windowWidth="20730" windowHeight="11160" xr2:uid="{00000000-000D-0000-FFFF-FFFF00000000}"/>
  </bookViews>
  <sheets>
    <sheet name="K Residual - Resumen" sheetId="6" r:id="rId1"/>
    <sheet name="CONTRATOS EN EJECUCIÓN" sheetId="4" r:id="rId2"/>
    <sheet name="." sheetId="5" r:id="rId3"/>
    <sheet name=".." sheetId="1" r:id="rId4"/>
    <sheet name="..." sheetId="2" r:id="rId5"/>
    <sheet name="...." sheetId="3" r:id="rId6"/>
    <sheet name="....." sheetId="7" r:id="rId7"/>
  </sheets>
  <definedNames>
    <definedName name="_xlnm.Print_Area" localSheetId="2">'.'!$B$3:$F$21</definedName>
    <definedName name="_xlnm.Print_Area" localSheetId="3">'..'!$B$1:$H$46</definedName>
    <definedName name="_xlnm.Print_Area" localSheetId="4">'...'!$B$1:$D$13</definedName>
    <definedName name="_xlnm.Print_Area" localSheetId="5">'....'!$B$1:$H$36</definedName>
    <definedName name="_xlnm.Print_Area" localSheetId="6">'.....'!$A$1:$G$52</definedName>
    <definedName name="_xlnm.Print_Area" localSheetId="1">'CONTRATOS EN EJECUCIÓN'!$B$1:$Q$41</definedName>
    <definedName name="_xlnm.Print_Area" localSheetId="0">'K Residual - Resumen'!$A$1:$C$43</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4" l="1"/>
  <c r="P12" i="4" s="1"/>
  <c r="F32" i="7"/>
  <c r="G32" i="7" s="1"/>
  <c r="C23" i="6"/>
  <c r="C11" i="6" l="1"/>
  <c r="A11" i="6"/>
  <c r="A38" i="7"/>
  <c r="A35" i="7"/>
  <c r="A31" i="7"/>
  <c r="F16" i="7"/>
  <c r="A12" i="7"/>
  <c r="G15" i="1" l="1"/>
  <c r="G16" i="1"/>
  <c r="G17" i="1"/>
  <c r="G18" i="1"/>
  <c r="G19" i="1"/>
  <c r="G20" i="1"/>
  <c r="G21" i="1"/>
  <c r="G22" i="1"/>
  <c r="G23" i="1"/>
  <c r="G24" i="1"/>
  <c r="G25" i="1"/>
  <c r="G26" i="1"/>
  <c r="G27" i="1"/>
  <c r="G28" i="1"/>
  <c r="G29" i="1"/>
  <c r="G30" i="1"/>
  <c r="G31" i="1"/>
  <c r="G32" i="1"/>
  <c r="G33" i="1"/>
  <c r="G14" i="1"/>
  <c r="H14" i="1" s="1"/>
  <c r="H15" i="1"/>
  <c r="H16" i="1"/>
  <c r="H17" i="1"/>
  <c r="H18" i="1"/>
  <c r="H19" i="1"/>
  <c r="H20" i="1"/>
  <c r="H21" i="1"/>
  <c r="H22" i="1"/>
  <c r="H23" i="1"/>
  <c r="H24" i="1"/>
  <c r="H25" i="1"/>
  <c r="H26" i="1"/>
  <c r="H27" i="1"/>
  <c r="H28" i="1"/>
  <c r="H29" i="1"/>
  <c r="H30" i="1"/>
  <c r="H31" i="1"/>
  <c r="H32" i="1"/>
  <c r="H33" i="1"/>
  <c r="G8" i="1"/>
  <c r="C22" i="3"/>
  <c r="F22" i="7" s="1"/>
  <c r="C12" i="7" s="1"/>
  <c r="N13" i="4"/>
  <c r="N14" i="4"/>
  <c r="N15" i="4"/>
  <c r="N16" i="4"/>
  <c r="N17" i="4"/>
  <c r="N18" i="4"/>
  <c r="N19" i="4"/>
  <c r="N20" i="4"/>
  <c r="N21" i="4"/>
  <c r="N22" i="4"/>
  <c r="O13" i="4"/>
  <c r="O14" i="4"/>
  <c r="O15" i="4"/>
  <c r="O16" i="4"/>
  <c r="O17" i="4"/>
  <c r="O18" i="4"/>
  <c r="O19" i="4"/>
  <c r="O20" i="4"/>
  <c r="O21" i="4"/>
  <c r="O22" i="4"/>
  <c r="P14" i="4" l="1"/>
  <c r="Q14" i="4" s="1"/>
  <c r="P22" i="4"/>
  <c r="Q22" i="4" s="1"/>
  <c r="P18" i="4"/>
  <c r="Q18" i="4" s="1"/>
  <c r="H34" i="1"/>
  <c r="P21" i="4"/>
  <c r="Q21" i="4" s="1"/>
  <c r="P17" i="4"/>
  <c r="Q17" i="4" s="1"/>
  <c r="P13" i="4"/>
  <c r="Q13" i="4" s="1"/>
  <c r="P20" i="4"/>
  <c r="Q20" i="4" s="1"/>
  <c r="P16" i="4"/>
  <c r="Q16" i="4" s="1"/>
  <c r="P19" i="4"/>
  <c r="Q19" i="4" s="1"/>
  <c r="P15" i="4"/>
  <c r="Q15" i="4" s="1"/>
  <c r="B6" i="5"/>
  <c r="Q12" i="4" l="1"/>
  <c r="Q23" i="4" s="1"/>
  <c r="C19" i="6" s="1"/>
  <c r="G34" i="1"/>
  <c r="P23" i="4"/>
  <c r="B19" i="6" s="1"/>
  <c r="D13" i="2"/>
  <c r="F25" i="7" s="1"/>
  <c r="D12" i="7" s="1"/>
  <c r="F28" i="7" l="1"/>
  <c r="F12" i="7" s="1"/>
  <c r="F19" i="7"/>
  <c r="B12" i="7" s="1"/>
  <c r="E12" i="7" s="1"/>
  <c r="G12" i="7" l="1"/>
  <c r="B28" i="6"/>
  <c r="B31" i="6" s="1"/>
  <c r="F37" i="7" l="1"/>
  <c r="F40" i="7" s="1"/>
</calcChain>
</file>

<file path=xl/sharedStrings.xml><?xml version="1.0" encoding="utf-8"?>
<sst xmlns="http://schemas.openxmlformats.org/spreadsheetml/2006/main" count="182" uniqueCount="121">
  <si>
    <t>CAPACIDAD RESIDUAL</t>
  </si>
  <si>
    <t>A. CAPACIDAD ORGANIZACIÓN</t>
  </si>
  <si>
    <t>AÑOS DE INFORMACIÓN FINANCIERA</t>
  </si>
  <si>
    <t>CAPACIDAD DE ORGANIZACIÓN:
Ingresos operacionales de acuerdo a la norma del pliego</t>
  </si>
  <si>
    <t>B. EXPERIENCIA E</t>
  </si>
  <si>
    <t>PUNTAJE POR EXPERIENCIA</t>
  </si>
  <si>
    <t>C. CAPACIDAD FINANCIERA (CF)</t>
  </si>
  <si>
    <t>ACTIVOS CORRIENTES
(A)</t>
  </si>
  <si>
    <t>PASIVOS CORRIENTES
(B)</t>
  </si>
  <si>
    <t xml:space="preserve">ÍNDICE DE LIQUIDEZ
(A) / (B) = (C) </t>
  </si>
  <si>
    <t>PUNTAJE POR CAPACIDAD FINANCIERA</t>
  </si>
  <si>
    <t>D. CAPACIDAD TÉCNICA (CT)</t>
  </si>
  <si>
    <t>PROFESIONALES VINCULADOS</t>
  </si>
  <si>
    <t>PUNTAJE POR CAPACIDAD TÉCNICA</t>
  </si>
  <si>
    <t>[Profesión y total]</t>
  </si>
  <si>
    <t>[lista de nombres de los profesionales]</t>
  </si>
  <si>
    <t xml:space="preserve">CÁLCULO DE LA CAPACIDAD RESIDUAL DE CONTRATACIÓN </t>
  </si>
  <si>
    <t>Proponente:</t>
  </si>
  <si>
    <t>CAPACIDAD RESIDUAL DEL PROPONENTE =    CO x [(E + CT + CF) / 100] - SCE</t>
  </si>
  <si>
    <t>CAPACIDAD DE ORGANIZACIÓN</t>
  </si>
  <si>
    <r>
      <t xml:space="preserve">CO x [(E + CT + CF) / 100]
</t>
    </r>
    <r>
      <rPr>
        <b/>
        <sz val="10"/>
        <rFont val="Arial"/>
        <family val="2"/>
      </rPr>
      <t>A</t>
    </r>
  </si>
  <si>
    <r>
      <t xml:space="preserve">SALDOS DE LOS CONTRATOS EN EJECUCIÓN
</t>
    </r>
    <r>
      <rPr>
        <b/>
        <sz val="10"/>
        <rFont val="Arial"/>
        <family val="2"/>
      </rPr>
      <t>B</t>
    </r>
  </si>
  <si>
    <t>CAPACIDAD RESIDUAL DEL PROPONENTE
C = A - B</t>
  </si>
  <si>
    <t>Información Proveniente del Estado de resultados</t>
  </si>
  <si>
    <t>año</t>
  </si>
  <si>
    <t>Capacidad de organización</t>
  </si>
  <si>
    <t>Mayor Ingreso Operacional</t>
  </si>
  <si>
    <t>EXPERIENCIA</t>
  </si>
  <si>
    <t>Número de veces que el proponente ha ejecutado contratos equivalentes a la cuantía del Proceso de Contratación</t>
  </si>
  <si>
    <t>Experiencia</t>
  </si>
  <si>
    <t>CAPACIDAD TÉCNICA</t>
  </si>
  <si>
    <t>Número de profesionales</t>
  </si>
  <si>
    <t>Capacidad Técnica; Número de Profesionales</t>
  </si>
  <si>
    <t>CAPACIDAD FINANCIERA</t>
  </si>
  <si>
    <t>El índice de liquidez del proponente se verifica con el RUP.</t>
  </si>
  <si>
    <t>indicador</t>
  </si>
  <si>
    <t>Índice de Líquidez</t>
  </si>
  <si>
    <t>SALDOS DE LOS CONTRATOS EN EJECUCIÓN - SCE</t>
  </si>
  <si>
    <t>Valor Total de los saldos de los contratos en ejecución</t>
  </si>
  <si>
    <t xml:space="preserve">Sumatoria de los saldos de los contratos en ejecución </t>
  </si>
  <si>
    <t>Firma y nombre Representante Legal</t>
  </si>
  <si>
    <t>Firma y nombre Contador y/o Revisor Fiscal</t>
  </si>
  <si>
    <t>CC</t>
  </si>
  <si>
    <t xml:space="preserve">Sumatoria de los valores de los saldos de los contratos en ejecución </t>
  </si>
  <si>
    <t>Número de socios y profesionales de la arquitectura, ingeniería y geología vinculados mediante una relación laboral o contractual conforme a la cual desarrollen actividades relacionadas directamente a la construcción</t>
  </si>
  <si>
    <t xml:space="preserve">Contratos relacionados con la actividad de la construcción inscritos por el proponente en el RUP en el segmento 72 “Servicios de Edificación, Construcción de Instalaciones y Mantenimiento” del Clasificador de Bienes y Servicios </t>
  </si>
  <si>
    <t xml:space="preserve">UNIVERSIDAD DISTRITAL FRANCISCO JOSÉ DE CALDAS </t>
  </si>
  <si>
    <t>ANEXO No.14</t>
  </si>
  <si>
    <t>Mayor a:</t>
  </si>
  <si>
    <t>Menor o igual a</t>
  </si>
  <si>
    <t>Puntaje</t>
  </si>
  <si>
    <t>mayores</t>
  </si>
  <si>
    <t>INDICADORES</t>
  </si>
  <si>
    <t>CAPACIDAD RESIDUAL DEL PROCESO DE SELECCIÓN</t>
  </si>
  <si>
    <t>CAPACIDAD RESIDUAL DEL PROPONENTE</t>
  </si>
  <si>
    <t>Profesión</t>
  </si>
  <si>
    <t>No. de matrícula profesional</t>
  </si>
  <si>
    <t>Vigencia del contrato</t>
  </si>
  <si>
    <t>______________________________</t>
  </si>
  <si>
    <t>_____________________________________</t>
  </si>
  <si>
    <t>Firma del Representante Legal</t>
  </si>
  <si>
    <t>Firma y nombre del Auditor y/o Contador Público y/o Revisor Fiscal</t>
  </si>
  <si>
    <t>Nombre Representante Legal</t>
  </si>
  <si>
    <t>Nombre</t>
  </si>
  <si>
    <t>Cargo</t>
  </si>
  <si>
    <t>Documento de Identidad</t>
  </si>
  <si>
    <t>Los representantes de los integrantes del proponente plural deben suscribir cada uno el presente documento.</t>
  </si>
  <si>
    <t>No de Contrato</t>
  </si>
  <si>
    <t>Contratante</t>
  </si>
  <si>
    <t>Objeto del Contrato</t>
  </si>
  <si>
    <t>Valor Total del Contrato (incluido IVA y adiciones)
(A)</t>
  </si>
  <si>
    <t>Plazo del contrato (meses)1
(B)</t>
  </si>
  <si>
    <t>Oferente Plural (SI/NO)2</t>
  </si>
  <si>
    <t>Porcentaje de participación (%)3
(C )</t>
  </si>
  <si>
    <t>Fecha de presentación de la oferta objeto del proceso de contratación (d/m/a)</t>
  </si>
  <si>
    <t>Fecha de Inicio del contrato (d/m/a)4</t>
  </si>
  <si>
    <t>Días ejecutados del contrato</t>
  </si>
  <si>
    <t>Saldo diario del contrato en ejecución
A/(Bx30 dias) = (E)</t>
  </si>
  <si>
    <t>Saldo del contrato en ejecución
(E)x(D)x(C) = (F)</t>
  </si>
  <si>
    <t>(…)</t>
  </si>
  <si>
    <t>SUMATORIA DE LOS SALDOS DE LOS CONTRATOS EN EJECUCIÓN</t>
  </si>
  <si>
    <t>* La información contenida en el presente formulario es veraz y se presenta bajo la gravedad de juramento, que se entiende prestada con la suscripción del mismo.</t>
  </si>
  <si>
    <t>* El formulario debe ser diligenciado por el proponente singular o por cada uno de los integrantes del consorcio o unión temporal cuando el proponente sea plural</t>
  </si>
  <si>
    <t>Se deben tener en cuenta los siguientes aspectos:</t>
  </si>
  <si>
    <t>1. Se debe registrar en número de meses el plazo de ejecución del Contrato.</t>
  </si>
  <si>
    <t>2. Si es oferente plural (consorcio, Unión Temporal o promesa de sociedad futura) debe diligenciar SI, caso contrario diligenciar NO.</t>
  </si>
  <si>
    <t>3. El oferente plural deberá diligenciar el porcentaje de participación en la ejecución del contrato, en caso de oferentes singulares se deberá colocar 100%</t>
  </si>
  <si>
    <t>5. En la columna (D) si los dias ejecutar son mayor a un año, el proponente obligatoriamente debe colocar 360 dias en esta columna.</t>
  </si>
  <si>
    <t>__________________________________________________________</t>
  </si>
  <si>
    <t>______________________________________________</t>
  </si>
  <si>
    <t>Firma y nombre Representante Legal - Persona Jurídica del Integrante</t>
  </si>
  <si>
    <t>Firma y nombre del Contador y/o Revisor Fiscal</t>
  </si>
  <si>
    <t>T.P.</t>
  </si>
  <si>
    <r>
      <t xml:space="preserve">Dias por ejecutar del contrato a partir de la fecha de presentación de la oferta objeto del proceso de contratación
</t>
    </r>
    <r>
      <rPr>
        <b/>
        <sz val="11"/>
        <rFont val="Calibri"/>
        <family val="2"/>
      </rPr>
      <t>(D)5</t>
    </r>
  </si>
  <si>
    <t>Contratos relacionados con la actividad de la construcción – segmento 72 Clasificador  UNSPSC</t>
  </si>
  <si>
    <t>Numero de Consecutivo de Contratos relacionados con la actividad de la construcción – segmento 72 Clasificador  UNSPSC - RUP</t>
  </si>
  <si>
    <t>VALOR DEL CONTRATO  EJECUTADO
 SLMLV
(RUP)</t>
  </si>
  <si>
    <t>Fecha de Terminación del contrato (d/m/a)4</t>
  </si>
  <si>
    <t>4. Se debe registrar el día, mes y el año de la fecha de inicio y del termino del Contrato</t>
  </si>
  <si>
    <t xml:space="preserve">Número y año del Contrato 
laboral o de prestación de 
servicios profesionales </t>
  </si>
  <si>
    <t>Cantidad</t>
  </si>
  <si>
    <t xml:space="preserve">PRESUPUESTO OFICIAL ESTIMADO (POE)  </t>
  </si>
  <si>
    <t>SMMLV a la fecha de terminacion y/o liquidacion del contrato</t>
  </si>
  <si>
    <t>Porcentaje de participacion PARA ESTE PROCESO (B)</t>
  </si>
  <si>
    <t>Valor del contrato ejecutado por el % de paticipación en ese contrato</t>
  </si>
  <si>
    <t>Porcentaje de Participacion para este contrato</t>
  </si>
  <si>
    <t>VALOR TOTAL DEL  CONTRATO EJECUTADO
$ PESOS CON SU RESPECTIVA PARTICIPACION EN ESTE CONTRATO
(B)</t>
  </si>
  <si>
    <t>Numeros de Socios y Profesionales de la Arquitectura , Ingenierìa Civil y gelogia vinculados mediante relaciòn laboral o contractual vigente en actividades vinculadas directamente con la construcciòn</t>
  </si>
  <si>
    <r>
      <t xml:space="preserve">Experiencia    =   </t>
    </r>
    <r>
      <rPr>
        <b/>
        <u/>
        <sz val="8"/>
        <color indexed="8"/>
        <rFont val="Calibri"/>
        <family val="2"/>
      </rPr>
      <t xml:space="preserve">Valor Total de los Contratos RUP (COP)   
</t>
    </r>
    <r>
      <rPr>
        <b/>
        <sz val="8"/>
        <color indexed="8"/>
        <rFont val="Calibri"/>
        <family val="2"/>
      </rPr>
      <t xml:space="preserve">                         (Presupuesto Oficial Estimado * % de Participación)</t>
    </r>
  </si>
  <si>
    <t>E=</t>
  </si>
  <si>
    <t xml:space="preserve">Si los ingresos operacionales del proponente con uno (1) o más años de información financiera es menor a USD125.000, la Capacidad de organización (CO) del proponente es igual a USD125.000. Para verificar la capacidad de organización del proponente la Entidad Estatal debe solicitar el estado de resultados que contiene el mejor ingreso operacional de los últimos cinco (5) años debidamente auditado y aprobado por el contador público o revisor fiscal según corresponda y suscrito por el representante legal. </t>
  </si>
  <si>
    <t>PROPONENTE:</t>
  </si>
  <si>
    <t>SMMLV</t>
  </si>
  <si>
    <t>SALDOS CONTRATOS EN EJECUCIÓN (SCE)</t>
  </si>
  <si>
    <t>CAPACIDAD RESIDUAL DEL PROPONENTE =    K contratacion (RUP) - SCE</t>
  </si>
  <si>
    <t>CAPACIDAD DE CONTRATACION acreditata en el RUP - En SMMLV</t>
  </si>
  <si>
    <t>Capacidad de contratación</t>
  </si>
  <si>
    <t>SALDOS DE LOS CONTRATOS EN EJECUCIÓN</t>
  </si>
  <si>
    <t>CONVOCATORIA PUBLICA 019 DE 2021</t>
  </si>
  <si>
    <t>En constancia de lo anterior firmo este documento a los días [dia] del mes de [mes] de 2022</t>
  </si>
  <si>
    <t xml:space="preserve">Saldo del contrato en ejecución en 
SMMLV
$ 908.526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</si>
</sst>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 * #,##0.00_ ;_ * \-#,##0.00_ ;_ * &quot;-&quot;??_ ;_ @_ "/>
  </numFmts>
  <fonts count="29" x14ac:knownFonts="1">
    <font>
      <sz val="11"/>
      <color theme="1"/>
      <name val="Calibri"/>
      <family val="2"/>
      <scheme val="minor"/>
    </font>
    <font>
      <sz val="11"/>
      <color theme="1"/>
      <name val="Calibri"/>
      <family val="2"/>
      <scheme val="minor"/>
    </font>
    <font>
      <sz val="10"/>
      <name val="Arial"/>
      <family val="2"/>
    </font>
    <font>
      <b/>
      <sz val="8"/>
      <name val="Arial"/>
      <family val="2"/>
    </font>
    <font>
      <b/>
      <sz val="9"/>
      <name val="Arial"/>
      <family val="2"/>
    </font>
    <font>
      <b/>
      <sz val="10"/>
      <name val="Arial Narrow"/>
      <family val="2"/>
    </font>
    <font>
      <b/>
      <sz val="14"/>
      <name val="Arial"/>
      <family val="2"/>
    </font>
    <font>
      <b/>
      <sz val="12"/>
      <name val="Arial"/>
      <family val="2"/>
    </font>
    <font>
      <sz val="11"/>
      <color theme="1"/>
      <name val="Arial"/>
      <family val="2"/>
    </font>
    <font>
      <b/>
      <sz val="10"/>
      <name val="Arial"/>
      <family val="2"/>
    </font>
    <font>
      <b/>
      <sz val="14"/>
      <color theme="1"/>
      <name val="Calibri"/>
      <family val="2"/>
      <scheme val="minor"/>
    </font>
    <font>
      <sz val="12"/>
      <name val="Arial"/>
      <family val="2"/>
    </font>
    <font>
      <sz val="9"/>
      <color theme="1"/>
      <name val="Calibri"/>
      <family val="2"/>
      <scheme val="minor"/>
    </font>
    <font>
      <b/>
      <sz val="11"/>
      <color theme="1"/>
      <name val="Calibri"/>
      <family val="2"/>
      <scheme val="minor"/>
    </font>
    <font>
      <b/>
      <sz val="10"/>
      <color theme="1"/>
      <name val="Tahoma"/>
      <family val="2"/>
    </font>
    <font>
      <sz val="10"/>
      <color theme="1"/>
      <name val="Tahoma"/>
      <family val="2"/>
    </font>
    <font>
      <b/>
      <sz val="16"/>
      <color theme="1"/>
      <name val="Calibri"/>
      <family val="2"/>
      <scheme val="minor"/>
    </font>
    <font>
      <b/>
      <sz val="24"/>
      <color theme="1"/>
      <name val="Calibri"/>
      <family val="2"/>
      <scheme val="minor"/>
    </font>
    <font>
      <sz val="10"/>
      <name val="Calibri"/>
      <family val="2"/>
      <scheme val="minor"/>
    </font>
    <font>
      <b/>
      <sz val="10"/>
      <name val="Calibri"/>
      <family val="2"/>
      <scheme val="minor"/>
    </font>
    <font>
      <sz val="11"/>
      <name val="Calibri"/>
      <family val="2"/>
      <scheme val="minor"/>
    </font>
    <font>
      <b/>
      <sz val="11"/>
      <name val="Calibri"/>
      <family val="2"/>
      <scheme val="minor"/>
    </font>
    <font>
      <b/>
      <sz val="11"/>
      <name val="Calibri"/>
      <family val="2"/>
    </font>
    <font>
      <b/>
      <sz val="8"/>
      <color theme="1"/>
      <name val="Calibri"/>
      <family val="2"/>
      <scheme val="minor"/>
    </font>
    <font>
      <b/>
      <u/>
      <sz val="8"/>
      <color indexed="8"/>
      <name val="Calibri"/>
      <family val="2"/>
    </font>
    <font>
      <b/>
      <sz val="8"/>
      <color indexed="8"/>
      <name val="Calibri"/>
      <family val="2"/>
    </font>
    <font>
      <b/>
      <sz val="18"/>
      <color theme="1"/>
      <name val="Calibri"/>
      <family val="2"/>
      <scheme val="minor"/>
    </font>
    <font>
      <sz val="12"/>
      <color theme="2" tint="-0.89999084444715716"/>
      <name val="Century Gothic"/>
      <family val="2"/>
    </font>
    <font>
      <b/>
      <sz val="14"/>
      <color rgb="FF161616"/>
      <name val="Century Gothic"/>
      <family val="1"/>
    </font>
  </fonts>
  <fills count="14">
    <fill>
      <patternFill patternType="none"/>
    </fill>
    <fill>
      <patternFill patternType="gray125"/>
    </fill>
    <fill>
      <patternFill patternType="solid">
        <fgColor theme="6" tint="0.39997558519241921"/>
        <bgColor indexed="64"/>
      </patternFill>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rgb="FFD0CECE"/>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5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42" fontId="1" fillId="0" borderId="0" applyFont="0" applyFill="0" applyBorder="0" applyAlignment="0" applyProtection="0"/>
  </cellStyleXfs>
  <cellXfs count="250">
    <xf numFmtId="0" fontId="0" fillId="0" borderId="0" xfId="0"/>
    <xf numFmtId="4" fontId="5" fillId="3" borderId="9" xfId="1" applyNumberFormat="1" applyFont="1" applyFill="1" applyBorder="1" applyAlignment="1">
      <alignment horizontal="center" vertical="center" wrapText="1"/>
    </xf>
    <xf numFmtId="43" fontId="5" fillId="3" borderId="3" xfId="1" applyFont="1" applyFill="1" applyBorder="1" applyAlignment="1">
      <alignment horizontal="center" vertical="center" wrapText="1"/>
    </xf>
    <xf numFmtId="3" fontId="5" fillId="3" borderId="9" xfId="1" applyNumberFormat="1" applyFont="1" applyFill="1" applyBorder="1" applyAlignment="1">
      <alignment horizontal="center" vertical="center" wrapText="1"/>
    </xf>
    <xf numFmtId="0" fontId="3" fillId="2" borderId="6" xfId="4" applyFont="1" applyFill="1" applyBorder="1" applyAlignment="1">
      <alignment horizontal="center" vertical="center" wrapText="1"/>
    </xf>
    <xf numFmtId="0" fontId="8" fillId="0" borderId="0" xfId="0" applyFont="1"/>
    <xf numFmtId="0" fontId="0" fillId="0" borderId="0" xfId="0" applyBorder="1"/>
    <xf numFmtId="0" fontId="10" fillId="0" borderId="0" xfId="0" applyFont="1" applyBorder="1" applyAlignment="1">
      <alignment horizontal="center"/>
    </xf>
    <xf numFmtId="0" fontId="0" fillId="0" borderId="30" xfId="0" applyBorder="1"/>
    <xf numFmtId="0" fontId="2" fillId="5" borderId="8" xfId="0" applyFont="1" applyFill="1" applyBorder="1" applyAlignment="1">
      <alignment horizontal="center" vertical="center" wrapText="1"/>
    </xf>
    <xf numFmtId="0" fontId="0" fillId="5" borderId="9" xfId="0" applyFill="1" applyBorder="1" applyAlignment="1">
      <alignment horizontal="center" vertical="center" wrapText="1"/>
    </xf>
    <xf numFmtId="0" fontId="0" fillId="5" borderId="3" xfId="0" applyFill="1" applyBorder="1" applyAlignment="1">
      <alignment horizontal="center" vertical="center" wrapText="1"/>
    </xf>
    <xf numFmtId="0" fontId="2" fillId="5" borderId="10" xfId="0" applyFont="1" applyFill="1" applyBorder="1" applyAlignment="1">
      <alignment horizontal="center" vertical="center" wrapText="1"/>
    </xf>
    <xf numFmtId="0" fontId="9" fillId="5" borderId="4" xfId="0" applyFont="1" applyFill="1" applyBorder="1" applyAlignment="1">
      <alignment horizontal="center" vertical="center" wrapText="1"/>
    </xf>
    <xf numFmtId="44" fontId="9" fillId="0" borderId="15" xfId="5" applyFont="1" applyBorder="1" applyAlignment="1">
      <alignment horizontal="center" vertical="center" wrapText="1"/>
    </xf>
    <xf numFmtId="37" fontId="9" fillId="0" borderId="16" xfId="1" applyNumberFormat="1" applyFont="1" applyBorder="1" applyAlignment="1">
      <alignment horizontal="center" vertical="center" wrapText="1"/>
    </xf>
    <xf numFmtId="44" fontId="9" fillId="0" borderId="18" xfId="5" applyFont="1" applyBorder="1" applyAlignment="1">
      <alignment horizontal="center" vertical="center" wrapText="1"/>
    </xf>
    <xf numFmtId="44" fontId="9" fillId="0" borderId="31" xfId="5" applyFont="1"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43" fontId="0" fillId="0" borderId="33" xfId="1" applyFont="1" applyBorder="1" applyAlignment="1">
      <alignment horizontal="center" vertical="center" wrapText="1"/>
    </xf>
    <xf numFmtId="0" fontId="9" fillId="5" borderId="12" xfId="0" applyFont="1" applyFill="1" applyBorder="1" applyAlignment="1">
      <alignment horizontal="center"/>
    </xf>
    <xf numFmtId="0" fontId="0" fillId="0" borderId="21" xfId="0" applyBorder="1"/>
    <xf numFmtId="0" fontId="0" fillId="0" borderId="0" xfId="0" applyBorder="1" applyAlignment="1">
      <alignment horizontal="justify" wrapText="1"/>
    </xf>
    <xf numFmtId="0" fontId="2" fillId="0" borderId="0" xfId="0" applyFont="1" applyBorder="1"/>
    <xf numFmtId="0" fontId="12" fillId="0" borderId="0" xfId="0" applyFont="1" applyBorder="1"/>
    <xf numFmtId="0" fontId="10" fillId="0" borderId="0" xfId="0" applyFont="1" applyBorder="1" applyAlignment="1"/>
    <xf numFmtId="0" fontId="14" fillId="6" borderId="39"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3" fillId="8" borderId="37" xfId="0" applyFont="1" applyFill="1" applyBorder="1" applyAlignment="1">
      <alignment horizontal="center" vertical="center"/>
    </xf>
    <xf numFmtId="0" fontId="10" fillId="0" borderId="29" xfId="0" applyFont="1" applyBorder="1" applyAlignment="1">
      <alignment horizontal="left"/>
    </xf>
    <xf numFmtId="0" fontId="12" fillId="0" borderId="0" xfId="0" applyFont="1" applyBorder="1" applyAlignment="1">
      <alignment horizontal="left" wrapText="1"/>
    </xf>
    <xf numFmtId="0" fontId="7" fillId="4" borderId="0" xfId="0" applyFont="1" applyFill="1" applyBorder="1" applyAlignment="1">
      <alignment horizontal="center" vertical="center"/>
    </xf>
    <xf numFmtId="0" fontId="3" fillId="2" borderId="43" xfId="4" applyFont="1" applyFill="1" applyBorder="1" applyAlignment="1">
      <alignment horizontal="center" vertical="center" wrapText="1"/>
    </xf>
    <xf numFmtId="3" fontId="5" fillId="3" borderId="3" xfId="1" applyNumberFormat="1" applyFont="1" applyFill="1" applyBorder="1" applyAlignment="1">
      <alignment horizontal="center" vertical="center" wrapText="1"/>
    </xf>
    <xf numFmtId="0" fontId="0" fillId="0" borderId="0" xfId="0" applyAlignment="1">
      <alignment horizontal="justify" wrapText="1"/>
    </xf>
    <xf numFmtId="0" fontId="2" fillId="0" borderId="0" xfId="0" applyFont="1"/>
    <xf numFmtId="0" fontId="18" fillId="0" borderId="47" xfId="0" applyFont="1" applyBorder="1" applyAlignment="1">
      <alignment horizontal="center" vertical="center" wrapText="1"/>
    </xf>
    <xf numFmtId="43" fontId="18" fillId="0" borderId="47" xfId="1" applyFont="1" applyBorder="1" applyAlignment="1">
      <alignment horizontal="center" vertical="center" wrapText="1"/>
    </xf>
    <xf numFmtId="9" fontId="18" fillId="0" borderId="47" xfId="2" applyFont="1" applyBorder="1" applyAlignment="1">
      <alignment horizontal="center" vertical="center" wrapText="1"/>
    </xf>
    <xf numFmtId="0" fontId="18" fillId="0" borderId="0" xfId="0" applyFont="1" applyAlignment="1">
      <alignment horizontal="center" vertical="center" wrapText="1"/>
    </xf>
    <xf numFmtId="43" fontId="18" fillId="0" borderId="0" xfId="1" applyFont="1" applyBorder="1" applyAlignment="1">
      <alignment horizontal="center" vertical="center" wrapText="1"/>
    </xf>
    <xf numFmtId="9" fontId="18" fillId="0" borderId="0" xfId="2" applyFont="1" applyBorder="1" applyAlignment="1">
      <alignment horizontal="center" vertical="center" wrapText="1"/>
    </xf>
    <xf numFmtId="0" fontId="20" fillId="0" borderId="0" xfId="0" applyFont="1"/>
    <xf numFmtId="0" fontId="13" fillId="0" borderId="0" xfId="0" applyFont="1"/>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7" fillId="4" borderId="0" xfId="0" applyFont="1" applyFill="1" applyBorder="1" applyAlignment="1">
      <alignment vertical="center"/>
    </xf>
    <xf numFmtId="0" fontId="20" fillId="0" borderId="0" xfId="0" applyFont="1" applyBorder="1" applyAlignment="1">
      <alignment horizontal="left" vertical="center"/>
    </xf>
    <xf numFmtId="0" fontId="1" fillId="0" borderId="0" xfId="0" applyFont="1" applyBorder="1"/>
    <xf numFmtId="0" fontId="20" fillId="0" borderId="0" xfId="0" applyFont="1" applyBorder="1"/>
    <xf numFmtId="0" fontId="0" fillId="0" borderId="0" xfId="0" applyFont="1" applyBorder="1"/>
    <xf numFmtId="0" fontId="3" fillId="2" borderId="35" xfId="4" applyFont="1" applyFill="1" applyBorder="1" applyAlignment="1">
      <alignment horizontal="center" vertical="center" wrapText="1"/>
    </xf>
    <xf numFmtId="0" fontId="3" fillId="2" borderId="3" xfId="4" applyFont="1" applyFill="1" applyBorder="1" applyAlignment="1">
      <alignment vertical="center" wrapText="1"/>
    </xf>
    <xf numFmtId="0" fontId="3" fillId="2" borderId="35" xfId="4" applyFont="1" applyFill="1" applyBorder="1" applyAlignment="1">
      <alignment vertical="center" wrapText="1"/>
    </xf>
    <xf numFmtId="0" fontId="3" fillId="2" borderId="36" xfId="4" applyFont="1" applyFill="1" applyBorder="1" applyAlignment="1">
      <alignment vertical="center" wrapText="1"/>
    </xf>
    <xf numFmtId="9" fontId="4" fillId="2" borderId="40" xfId="2" applyFont="1" applyFill="1" applyBorder="1" applyAlignment="1">
      <alignment horizontal="center" vertical="center" wrapText="1"/>
    </xf>
    <xf numFmtId="9" fontId="4" fillId="2" borderId="38" xfId="2" applyFont="1" applyFill="1" applyBorder="1" applyAlignment="1">
      <alignment horizontal="center" vertical="center" wrapText="1"/>
    </xf>
    <xf numFmtId="2" fontId="10" fillId="0" borderId="0" xfId="0" applyNumberFormat="1" applyFont="1" applyBorder="1" applyAlignment="1"/>
    <xf numFmtId="2" fontId="8" fillId="0" borderId="0" xfId="0" applyNumberFormat="1" applyFont="1"/>
    <xf numFmtId="43" fontId="4" fillId="3" borderId="50" xfId="1" applyFont="1" applyFill="1" applyBorder="1" applyAlignment="1">
      <alignment horizontal="center" vertical="center" wrapText="1"/>
    </xf>
    <xf numFmtId="43" fontId="4" fillId="3" borderId="29" xfId="1" applyFont="1" applyFill="1" applyBorder="1" applyAlignment="1">
      <alignment horizontal="center" vertical="center" wrapText="1"/>
    </xf>
    <xf numFmtId="43" fontId="4" fillId="3" borderId="0" xfId="1" applyFont="1" applyFill="1" applyBorder="1" applyAlignment="1">
      <alignment horizontal="center" vertical="center" wrapText="1"/>
    </xf>
    <xf numFmtId="2" fontId="4" fillId="3" borderId="19" xfId="4" applyNumberFormat="1" applyFont="1" applyFill="1" applyBorder="1" applyAlignment="1">
      <alignment horizontal="center" vertical="center" wrapText="1"/>
    </xf>
    <xf numFmtId="166" fontId="4" fillId="3" borderId="2" xfId="4" applyNumberFormat="1" applyFont="1" applyFill="1" applyBorder="1" applyAlignment="1">
      <alignment horizontal="center" vertical="center" wrapText="1"/>
    </xf>
    <xf numFmtId="166" fontId="4" fillId="3" borderId="1" xfId="4" applyNumberFormat="1" applyFont="1" applyFill="1" applyBorder="1" applyAlignment="1">
      <alignment horizontal="center" vertical="center" wrapText="1"/>
    </xf>
    <xf numFmtId="42" fontId="9" fillId="10" borderId="9" xfId="6" applyFont="1" applyFill="1" applyBorder="1" applyAlignment="1">
      <alignment horizontal="center" vertical="center" wrapText="1"/>
    </xf>
    <xf numFmtId="42" fontId="9" fillId="10" borderId="12" xfId="6" applyFont="1" applyFill="1" applyBorder="1" applyAlignment="1">
      <alignment horizontal="center" vertical="center" wrapText="1"/>
    </xf>
    <xf numFmtId="42" fontId="9" fillId="10" borderId="16" xfId="6" applyFont="1" applyFill="1" applyBorder="1" applyAlignment="1">
      <alignment horizontal="center" vertical="center" wrapText="1"/>
    </xf>
    <xf numFmtId="42" fontId="9" fillId="10" borderId="5" xfId="6" applyFont="1" applyFill="1" applyBorder="1" applyAlignment="1">
      <alignment horizontal="center" vertical="center" wrapText="1"/>
    </xf>
    <xf numFmtId="2" fontId="5" fillId="10" borderId="13" xfId="6" applyNumberFormat="1" applyFont="1" applyFill="1" applyBorder="1" applyAlignment="1">
      <alignment horizontal="center" vertical="center" wrapText="1"/>
    </xf>
    <xf numFmtId="43" fontId="2" fillId="11" borderId="8" xfId="1" applyFont="1" applyFill="1" applyBorder="1" applyAlignment="1">
      <alignment horizontal="center" vertical="center" wrapText="1"/>
    </xf>
    <xf numFmtId="43" fontId="2" fillId="11" borderId="9" xfId="1" applyFont="1" applyFill="1" applyBorder="1" applyAlignment="1">
      <alignment horizontal="center" vertical="center" wrapText="1"/>
    </xf>
    <xf numFmtId="44" fontId="2" fillId="11" borderId="9" xfId="5" applyFont="1" applyFill="1" applyBorder="1" applyAlignment="1">
      <alignment horizontal="center" vertical="center" wrapText="1"/>
    </xf>
    <xf numFmtId="9" fontId="2" fillId="11" borderId="9" xfId="2" applyFont="1" applyFill="1" applyBorder="1" applyAlignment="1">
      <alignment horizontal="center" vertical="center" wrapText="1"/>
    </xf>
    <xf numFmtId="2" fontId="9" fillId="11" borderId="9" xfId="6" applyNumberFormat="1" applyFont="1" applyFill="1" applyBorder="1" applyAlignment="1">
      <alignment horizontal="center" vertical="center" wrapText="1"/>
    </xf>
    <xf numFmtId="43" fontId="2" fillId="11" borderId="11" xfId="1" applyFont="1" applyFill="1" applyBorder="1" applyAlignment="1">
      <alignment horizontal="center" vertical="center" wrapText="1"/>
    </xf>
    <xf numFmtId="43" fontId="2" fillId="11" borderId="12" xfId="1" applyFont="1" applyFill="1" applyBorder="1" applyAlignment="1">
      <alignment horizontal="center" vertical="center" wrapText="1"/>
    </xf>
    <xf numFmtId="44" fontId="2" fillId="11" borderId="12" xfId="5" applyFont="1" applyFill="1" applyBorder="1" applyAlignment="1">
      <alignment horizontal="center" vertical="center" wrapText="1"/>
    </xf>
    <xf numFmtId="9" fontId="2" fillId="11" borderId="12" xfId="2" applyFont="1" applyFill="1" applyBorder="1" applyAlignment="1">
      <alignment horizontal="center" vertical="center" wrapText="1"/>
    </xf>
    <xf numFmtId="2" fontId="9" fillId="11" borderId="12" xfId="6" applyNumberFormat="1" applyFont="1" applyFill="1" applyBorder="1" applyAlignment="1">
      <alignment horizontal="center" vertical="center" wrapText="1"/>
    </xf>
    <xf numFmtId="43" fontId="2" fillId="11" borderId="15" xfId="1" applyFont="1" applyFill="1" applyBorder="1" applyAlignment="1">
      <alignment horizontal="center" vertical="center" wrapText="1"/>
    </xf>
    <xf numFmtId="43" fontId="2" fillId="11" borderId="16" xfId="1" applyFont="1" applyFill="1" applyBorder="1" applyAlignment="1">
      <alignment horizontal="center" vertical="center" wrapText="1"/>
    </xf>
    <xf numFmtId="44" fontId="2" fillId="11" borderId="16" xfId="5" applyFont="1" applyFill="1" applyBorder="1" applyAlignment="1">
      <alignment horizontal="center" vertical="center" wrapText="1"/>
    </xf>
    <xf numFmtId="9" fontId="2" fillId="11" borderId="16" xfId="2" applyFont="1" applyFill="1" applyBorder="1" applyAlignment="1">
      <alignment horizontal="center" vertical="center" wrapText="1"/>
    </xf>
    <xf numFmtId="2" fontId="9" fillId="11" borderId="16" xfId="6" applyNumberFormat="1" applyFont="1" applyFill="1" applyBorder="1" applyAlignment="1">
      <alignment horizontal="center" vertical="center" wrapText="1"/>
    </xf>
    <xf numFmtId="42" fontId="5" fillId="11" borderId="12" xfId="6" applyFont="1" applyFill="1" applyBorder="1" applyAlignment="1">
      <alignment horizontal="center" vertical="center" wrapText="1"/>
    </xf>
    <xf numFmtId="3" fontId="5" fillId="11" borderId="12" xfId="1" applyNumberFormat="1" applyFont="1" applyFill="1" applyBorder="1" applyAlignment="1">
      <alignment horizontal="center" vertical="center" wrapText="1"/>
    </xf>
    <xf numFmtId="3" fontId="5" fillId="11" borderId="16" xfId="1" applyNumberFormat="1" applyFont="1" applyFill="1" applyBorder="1" applyAlignment="1">
      <alignment horizontal="center" vertical="center" wrapText="1"/>
    </xf>
    <xf numFmtId="3" fontId="5" fillId="11" borderId="13" xfId="1" applyNumberFormat="1" applyFont="1" applyFill="1" applyBorder="1" applyAlignment="1">
      <alignment horizontal="center" vertical="center" wrapText="1"/>
    </xf>
    <xf numFmtId="3" fontId="5" fillId="11" borderId="17" xfId="1" applyNumberFormat="1" applyFont="1" applyFill="1" applyBorder="1" applyAlignment="1">
      <alignment horizontal="center" vertical="center" wrapText="1"/>
    </xf>
    <xf numFmtId="0" fontId="18" fillId="5" borderId="12" xfId="0" applyFont="1" applyFill="1" applyBorder="1" applyAlignment="1">
      <alignment horizontal="center" vertical="center" wrapText="1"/>
    </xf>
    <xf numFmtId="44" fontId="18" fillId="5" borderId="12" xfId="5" applyFont="1" applyFill="1" applyBorder="1" applyAlignment="1">
      <alignment horizontal="center" vertical="center" wrapText="1"/>
    </xf>
    <xf numFmtId="44" fontId="18" fillId="5" borderId="14" xfId="5" applyFont="1" applyFill="1" applyBorder="1" applyAlignment="1">
      <alignment horizontal="center" vertical="center" wrapText="1"/>
    </xf>
    <xf numFmtId="0" fontId="18" fillId="11" borderId="11" xfId="0" applyFont="1" applyFill="1" applyBorder="1" applyAlignment="1">
      <alignment horizontal="center" vertical="center" wrapText="1"/>
    </xf>
    <xf numFmtId="0" fontId="18" fillId="11" borderId="12" xfId="0" applyFont="1" applyFill="1" applyBorder="1" applyAlignment="1">
      <alignment horizontal="center" vertical="center" wrapText="1"/>
    </xf>
    <xf numFmtId="44" fontId="18" fillId="11" borderId="12" xfId="5" applyFont="1" applyFill="1" applyBorder="1" applyAlignment="1">
      <alignment horizontal="center" vertical="center" wrapText="1"/>
    </xf>
    <xf numFmtId="9" fontId="18" fillId="11" borderId="12" xfId="2" applyFont="1" applyFill="1" applyBorder="1" applyAlignment="1">
      <alignment horizontal="center" vertical="center" wrapText="1"/>
    </xf>
    <xf numFmtId="14" fontId="18" fillId="11" borderId="11" xfId="0" applyNumberFormat="1" applyFont="1" applyFill="1" applyBorder="1" applyAlignment="1">
      <alignment horizontal="center" vertical="center" wrapText="1"/>
    </xf>
    <xf numFmtId="14" fontId="18" fillId="11" borderId="12" xfId="0" applyNumberFormat="1" applyFont="1" applyFill="1" applyBorder="1" applyAlignment="1">
      <alignment horizontal="center" vertical="center" wrapText="1"/>
    </xf>
    <xf numFmtId="44" fontId="19" fillId="5" borderId="18" xfId="5" applyFont="1" applyFill="1" applyBorder="1" applyAlignment="1">
      <alignment horizontal="center" vertical="center" wrapText="1"/>
    </xf>
    <xf numFmtId="0" fontId="3" fillId="2" borderId="43" xfId="4" applyFont="1" applyFill="1" applyBorder="1" applyAlignment="1">
      <alignment horizontal="center" vertical="center" textRotation="90" wrapText="1"/>
    </xf>
    <xf numFmtId="1" fontId="0" fillId="10" borderId="37" xfId="0" applyNumberFormat="1" applyFill="1" applyBorder="1" applyAlignment="1">
      <alignment horizontal="center" vertical="center"/>
    </xf>
    <xf numFmtId="37" fontId="0" fillId="11" borderId="34" xfId="1" applyNumberFormat="1" applyFont="1" applyFill="1" applyBorder="1" applyAlignment="1">
      <alignment horizontal="center"/>
    </xf>
    <xf numFmtId="3" fontId="5" fillId="11" borderId="20" xfId="1" applyNumberFormat="1" applyFont="1" applyFill="1" applyBorder="1" applyAlignment="1">
      <alignment horizontal="center" vertical="center" wrapText="1"/>
    </xf>
    <xf numFmtId="0" fontId="8" fillId="0" borderId="0" xfId="0" applyFont="1" applyAlignment="1">
      <alignment horizontal="right" vertical="center"/>
    </xf>
    <xf numFmtId="2" fontId="9" fillId="10" borderId="5" xfId="6" applyNumberFormat="1"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52" xfId="0" applyFont="1" applyBorder="1" applyAlignment="1">
      <alignment horizontal="center" vertical="center" wrapText="1"/>
    </xf>
    <xf numFmtId="0" fontId="17" fillId="8" borderId="0" xfId="0" applyFont="1" applyFill="1" applyBorder="1" applyAlignment="1">
      <alignment horizontal="center" vertical="center"/>
    </xf>
    <xf numFmtId="0" fontId="10" fillId="5" borderId="0" xfId="0" applyFont="1" applyFill="1" applyBorder="1" applyAlignment="1"/>
    <xf numFmtId="0" fontId="16" fillId="9" borderId="40" xfId="6" applyNumberFormat="1" applyFont="1" applyFill="1" applyBorder="1" applyAlignment="1">
      <alignment horizontal="center" vertical="center"/>
    </xf>
    <xf numFmtId="0" fontId="16" fillId="9" borderId="38" xfId="6" applyNumberFormat="1" applyFont="1" applyFill="1" applyBorder="1" applyAlignment="1">
      <alignment horizontal="center" vertical="center"/>
    </xf>
    <xf numFmtId="0" fontId="9" fillId="5" borderId="13" xfId="0" applyFont="1" applyFill="1" applyBorder="1" applyAlignment="1">
      <alignment horizontal="left" vertical="center" wrapText="1"/>
    </xf>
    <xf numFmtId="0" fontId="10" fillId="0" borderId="0" xfId="0" applyFont="1" applyBorder="1" applyAlignment="1">
      <alignment horizontal="center"/>
    </xf>
    <xf numFmtId="0" fontId="10" fillId="0" borderId="29" xfId="0" applyFont="1" applyBorder="1" applyAlignment="1">
      <alignment horizontal="left"/>
    </xf>
    <xf numFmtId="0" fontId="20" fillId="0" borderId="0" xfId="0" applyFont="1" applyBorder="1" applyAlignment="1">
      <alignment horizontal="left" vertical="center"/>
    </xf>
    <xf numFmtId="0" fontId="9" fillId="5" borderId="13" xfId="0" applyFont="1" applyFill="1" applyBorder="1" applyAlignment="1">
      <alignment horizontal="center" vertical="center" wrapText="1"/>
    </xf>
    <xf numFmtId="2" fontId="9" fillId="0" borderId="15" xfId="5" applyNumberFormat="1" applyFont="1" applyBorder="1" applyAlignment="1">
      <alignment horizontal="center" vertical="center" wrapText="1"/>
    </xf>
    <xf numFmtId="2" fontId="18" fillId="5" borderId="14" xfId="5" applyNumberFormat="1" applyFont="1" applyFill="1" applyBorder="1" applyAlignment="1">
      <alignment horizontal="center" vertical="center" wrapText="1"/>
    </xf>
    <xf numFmtId="2" fontId="19" fillId="5" borderId="18" xfId="5" applyNumberFormat="1" applyFont="1" applyFill="1" applyBorder="1" applyAlignment="1">
      <alignment horizontal="center" vertical="center" wrapText="1"/>
    </xf>
    <xf numFmtId="0" fontId="2" fillId="0" borderId="13" xfId="0" applyFont="1" applyBorder="1" applyAlignment="1">
      <alignment horizontal="left" wrapText="1"/>
    </xf>
    <xf numFmtId="44" fontId="0" fillId="0" borderId="12" xfId="5" applyFont="1" applyBorder="1" applyAlignment="1">
      <alignment horizontal="center" vertical="center"/>
    </xf>
    <xf numFmtId="0" fontId="2" fillId="0" borderId="13" xfId="0" applyFont="1" applyBorder="1" applyAlignment="1">
      <alignment horizontal="center" vertical="center"/>
    </xf>
    <xf numFmtId="44" fontId="0" fillId="0" borderId="34" xfId="5" applyFont="1" applyBorder="1" applyAlignment="1">
      <alignment vertical="center"/>
    </xf>
    <xf numFmtId="0" fontId="0" fillId="0" borderId="0" xfId="0" applyAlignment="1">
      <alignment vertical="center"/>
    </xf>
    <xf numFmtId="0" fontId="0" fillId="0" borderId="0" xfId="0" applyNumberFormat="1" applyBorder="1"/>
    <xf numFmtId="0" fontId="0" fillId="0" borderId="0" xfId="0" applyNumberFormat="1"/>
    <xf numFmtId="44" fontId="0" fillId="0" borderId="0" xfId="5" applyFont="1"/>
    <xf numFmtId="0" fontId="27" fillId="0" borderId="0" xfId="0" applyFont="1"/>
    <xf numFmtId="164" fontId="28" fillId="0" borderId="0" xfId="0" applyNumberFormat="1" applyFont="1" applyFill="1" applyBorder="1"/>
    <xf numFmtId="42" fontId="26" fillId="9" borderId="41" xfId="6" applyFont="1" applyFill="1" applyBorder="1" applyAlignment="1">
      <alignment vertical="center"/>
    </xf>
    <xf numFmtId="42" fontId="26" fillId="9" borderId="42" xfId="6" applyFont="1" applyFill="1" applyBorder="1" applyAlignment="1">
      <alignment vertical="center"/>
    </xf>
    <xf numFmtId="0" fontId="9" fillId="5" borderId="13"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17" fillId="8" borderId="41" xfId="0" applyFont="1" applyFill="1" applyBorder="1" applyAlignment="1">
      <alignment horizontal="center" vertical="center"/>
    </xf>
    <xf numFmtId="0" fontId="17" fillId="8" borderId="40" xfId="0" applyFont="1" applyFill="1" applyBorder="1" applyAlignment="1">
      <alignment horizontal="center" vertical="center"/>
    </xf>
    <xf numFmtId="0" fontId="17" fillId="8" borderId="42" xfId="0" applyFont="1" applyFill="1" applyBorder="1" applyAlignment="1">
      <alignment horizontal="center" vertical="center"/>
    </xf>
    <xf numFmtId="0" fontId="17" fillId="8" borderId="38" xfId="0" applyFont="1" applyFill="1" applyBorder="1" applyAlignment="1">
      <alignment horizontal="center" vertical="center"/>
    </xf>
    <xf numFmtId="0" fontId="14" fillId="8" borderId="41" xfId="0" applyFont="1" applyFill="1" applyBorder="1" applyAlignment="1">
      <alignment horizontal="center" vertical="center" wrapText="1"/>
    </xf>
    <xf numFmtId="0" fontId="14" fillId="8" borderId="40" xfId="0" applyFont="1" applyFill="1" applyBorder="1" applyAlignment="1">
      <alignment horizontal="center" vertical="center" wrapText="1"/>
    </xf>
    <xf numFmtId="0" fontId="14" fillId="8" borderId="42" xfId="0" applyFont="1" applyFill="1" applyBorder="1" applyAlignment="1">
      <alignment horizontal="center" vertical="center" wrapText="1"/>
    </xf>
    <xf numFmtId="0" fontId="14" fillId="8" borderId="38" xfId="0" applyFont="1" applyFill="1" applyBorder="1" applyAlignment="1">
      <alignment horizontal="center" vertical="center" wrapText="1"/>
    </xf>
    <xf numFmtId="42" fontId="16" fillId="7" borderId="41" xfId="6" applyFont="1" applyFill="1" applyBorder="1" applyAlignment="1">
      <alignment horizontal="center" vertical="center"/>
    </xf>
    <xf numFmtId="42" fontId="16" fillId="7" borderId="40" xfId="6" applyFont="1" applyFill="1" applyBorder="1" applyAlignment="1">
      <alignment horizontal="center" vertical="center"/>
    </xf>
    <xf numFmtId="42" fontId="16" fillId="7" borderId="42" xfId="6" applyFont="1" applyFill="1" applyBorder="1" applyAlignment="1">
      <alignment horizontal="center" vertical="center"/>
    </xf>
    <xf numFmtId="42" fontId="16" fillId="7" borderId="38" xfId="6" applyFont="1" applyFill="1" applyBorder="1" applyAlignment="1">
      <alignment horizontal="center" vertical="center"/>
    </xf>
    <xf numFmtId="0" fontId="9" fillId="5" borderId="13" xfId="0" applyFont="1" applyFill="1" applyBorder="1" applyAlignment="1">
      <alignment horizontal="center" vertical="center"/>
    </xf>
    <xf numFmtId="0" fontId="9" fillId="5" borderId="27" xfId="0" applyFont="1" applyFill="1" applyBorder="1" applyAlignment="1">
      <alignment horizontal="center" vertical="center"/>
    </xf>
    <xf numFmtId="0" fontId="10" fillId="0" borderId="29" xfId="0" applyFont="1" applyBorder="1" applyAlignment="1">
      <alignment horizontal="center"/>
    </xf>
    <xf numFmtId="0" fontId="10" fillId="0" borderId="0" xfId="0" applyFont="1" applyBorder="1" applyAlignment="1">
      <alignment horizontal="center"/>
    </xf>
    <xf numFmtId="0" fontId="10" fillId="5" borderId="0" xfId="0" applyFont="1" applyFill="1" applyBorder="1" applyAlignment="1">
      <alignment horizontal="center"/>
    </xf>
    <xf numFmtId="0" fontId="11" fillId="0" borderId="29" xfId="0" applyFont="1" applyBorder="1" applyAlignment="1">
      <alignment horizontal="center" vertical="center" wrapText="1"/>
    </xf>
    <xf numFmtId="0" fontId="11" fillId="0" borderId="0" xfId="0" applyFont="1" applyBorder="1" applyAlignment="1">
      <alignment horizontal="center" vertical="center"/>
    </xf>
    <xf numFmtId="0" fontId="9" fillId="5" borderId="26"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20" fillId="0" borderId="0" xfId="0" applyFont="1" applyBorder="1" applyAlignment="1">
      <alignment horizontal="left" vertical="center"/>
    </xf>
    <xf numFmtId="0" fontId="6" fillId="4" borderId="0" xfId="0" applyFont="1" applyFill="1" applyAlignment="1">
      <alignment horizontal="center"/>
    </xf>
    <xf numFmtId="0" fontId="0" fillId="0" borderId="0" xfId="0" applyAlignment="1">
      <alignment horizontal="center"/>
    </xf>
    <xf numFmtId="0" fontId="0" fillId="5" borderId="0" xfId="0" applyFill="1" applyAlignment="1">
      <alignment horizontal="center"/>
    </xf>
    <xf numFmtId="0" fontId="19" fillId="5" borderId="44" xfId="0" applyFont="1" applyFill="1" applyBorder="1" applyAlignment="1">
      <alignment horizontal="right" vertical="center" wrapText="1"/>
    </xf>
    <xf numFmtId="0" fontId="19" fillId="5" borderId="45" xfId="0" applyFont="1" applyFill="1" applyBorder="1" applyAlignment="1">
      <alignment horizontal="right" vertical="center" wrapText="1"/>
    </xf>
    <xf numFmtId="0" fontId="19" fillId="5" borderId="46" xfId="0" applyFont="1" applyFill="1" applyBorder="1" applyAlignment="1">
      <alignment horizontal="right" vertical="center" wrapText="1"/>
    </xf>
    <xf numFmtId="0" fontId="0" fillId="10" borderId="13" xfId="0" applyFill="1" applyBorder="1" applyAlignment="1">
      <alignment horizontal="center"/>
    </xf>
    <xf numFmtId="0" fontId="0" fillId="10" borderId="27" xfId="0" applyFill="1" applyBorder="1" applyAlignment="1">
      <alignment horizontal="center"/>
    </xf>
    <xf numFmtId="44" fontId="0" fillId="11" borderId="13" xfId="5" applyFont="1" applyFill="1" applyBorder="1" applyAlignment="1">
      <alignment horizontal="center"/>
    </xf>
    <xf numFmtId="44" fontId="0" fillId="11" borderId="26" xfId="5" applyFont="1" applyFill="1" applyBorder="1" applyAlignment="1">
      <alignment horizontal="center"/>
    </xf>
    <xf numFmtId="44" fontId="0" fillId="11" borderId="27" xfId="5" applyFont="1" applyFill="1" applyBorder="1" applyAlignment="1">
      <alignment horizontal="center"/>
    </xf>
    <xf numFmtId="0" fontId="7" fillId="4" borderId="0" xfId="0" applyFont="1" applyFill="1" applyBorder="1" applyAlignment="1">
      <alignment horizontal="center" vertical="center"/>
    </xf>
    <xf numFmtId="9" fontId="4" fillId="2" borderId="20" xfId="2" applyFont="1" applyFill="1" applyBorder="1" applyAlignment="1">
      <alignment horizontal="center" vertical="center" wrapText="1"/>
    </xf>
    <xf numFmtId="9" fontId="4" fillId="2" borderId="22" xfId="2" applyFont="1" applyFill="1" applyBorder="1" applyAlignment="1">
      <alignment horizontal="center" vertical="center" wrapText="1"/>
    </xf>
    <xf numFmtId="9" fontId="4" fillId="2" borderId="23" xfId="2" applyFont="1" applyFill="1" applyBorder="1" applyAlignment="1">
      <alignment horizontal="center" vertical="center" wrapText="1"/>
    </xf>
    <xf numFmtId="9" fontId="4" fillId="2" borderId="25" xfId="2" applyFont="1" applyFill="1" applyBorder="1" applyAlignment="1">
      <alignment horizontal="center" vertical="center" wrapText="1"/>
    </xf>
    <xf numFmtId="4" fontId="3" fillId="2" borderId="20" xfId="4" applyNumberFormat="1" applyFont="1" applyFill="1" applyBorder="1" applyAlignment="1">
      <alignment horizontal="center" vertical="center" wrapText="1"/>
    </xf>
    <xf numFmtId="4" fontId="3" fillId="2" borderId="21" xfId="4" applyNumberFormat="1" applyFont="1" applyFill="1" applyBorder="1" applyAlignment="1">
      <alignment horizontal="center" vertical="center" wrapText="1"/>
    </xf>
    <xf numFmtId="4" fontId="3" fillId="2" borderId="22" xfId="4" applyNumberFormat="1" applyFont="1" applyFill="1" applyBorder="1" applyAlignment="1">
      <alignment horizontal="center" vertical="center" wrapText="1"/>
    </xf>
    <xf numFmtId="4" fontId="3" fillId="2" borderId="23" xfId="4" applyNumberFormat="1" applyFont="1" applyFill="1" applyBorder="1" applyAlignment="1">
      <alignment horizontal="center" vertical="center" wrapText="1"/>
    </xf>
    <xf numFmtId="4" fontId="3" fillId="2" borderId="24" xfId="4" applyNumberFormat="1" applyFont="1" applyFill="1" applyBorder="1" applyAlignment="1">
      <alignment horizontal="center" vertical="center" wrapText="1"/>
    </xf>
    <xf numFmtId="4" fontId="3" fillId="2" borderId="25" xfId="4" applyNumberFormat="1" applyFont="1" applyFill="1" applyBorder="1" applyAlignment="1">
      <alignment horizontal="center" vertical="center" wrapText="1"/>
    </xf>
    <xf numFmtId="0" fontId="0" fillId="0" borderId="0" xfId="0" applyAlignment="1">
      <alignment horizontal="justify" wrapText="1"/>
    </xf>
    <xf numFmtId="0" fontId="0" fillId="0" borderId="0" xfId="0" applyAlignment="1">
      <alignment horizontal="justify"/>
    </xf>
    <xf numFmtId="0" fontId="0" fillId="10" borderId="12" xfId="0" applyFill="1" applyBorder="1" applyAlignment="1">
      <alignment horizontal="center"/>
    </xf>
    <xf numFmtId="0" fontId="0" fillId="13" borderId="12" xfId="0" applyFill="1" applyBorder="1" applyAlignment="1">
      <alignment horizontal="center"/>
    </xf>
    <xf numFmtId="44" fontId="0" fillId="13" borderId="13" xfId="5" applyFont="1" applyFill="1" applyBorder="1" applyAlignment="1">
      <alignment horizontal="center"/>
    </xf>
    <xf numFmtId="44" fontId="0" fillId="13" borderId="26" xfId="5" applyFont="1" applyFill="1" applyBorder="1" applyAlignment="1">
      <alignment horizontal="center"/>
    </xf>
    <xf numFmtId="44" fontId="0" fillId="13" borderId="27" xfId="5" applyFont="1" applyFill="1" applyBorder="1" applyAlignment="1">
      <alignment horizontal="center"/>
    </xf>
    <xf numFmtId="4" fontId="4" fillId="2" borderId="2" xfId="4" applyNumberFormat="1" applyFont="1" applyFill="1" applyBorder="1" applyAlignment="1">
      <alignment horizontal="center" vertical="center" wrapText="1"/>
    </xf>
    <xf numFmtId="4" fontId="4" fillId="2" borderId="6" xfId="4" applyNumberFormat="1" applyFont="1" applyFill="1" applyBorder="1" applyAlignment="1">
      <alignment horizontal="center" vertical="center" wrapText="1"/>
    </xf>
    <xf numFmtId="9" fontId="4" fillId="2" borderId="1" xfId="2" applyFont="1" applyFill="1" applyBorder="1" applyAlignment="1">
      <alignment horizontal="center" vertical="center" wrapText="1"/>
    </xf>
    <xf numFmtId="9" fontId="4" fillId="2" borderId="5" xfId="2" applyFont="1" applyFill="1" applyBorder="1" applyAlignment="1">
      <alignment horizontal="center" vertical="center" wrapText="1"/>
    </xf>
    <xf numFmtId="9" fontId="4" fillId="2" borderId="9" xfId="2" applyFont="1" applyFill="1" applyBorder="1" applyAlignment="1">
      <alignment horizontal="center" vertical="center" wrapText="1"/>
    </xf>
    <xf numFmtId="9" fontId="4" fillId="2" borderId="16" xfId="2" applyFont="1" applyFill="1" applyBorder="1" applyAlignment="1">
      <alignment horizontal="center" vertical="center" wrapText="1"/>
    </xf>
    <xf numFmtId="2" fontId="4" fillId="2" borderId="19" xfId="4" applyNumberFormat="1" applyFont="1" applyFill="1" applyBorder="1" applyAlignment="1">
      <alignment horizontal="center" vertical="center" wrapText="1"/>
    </xf>
    <xf numFmtId="2" fontId="4" fillId="2" borderId="7" xfId="4" applyNumberFormat="1" applyFont="1" applyFill="1" applyBorder="1" applyAlignment="1">
      <alignment horizontal="center" vertical="center" wrapText="1"/>
    </xf>
    <xf numFmtId="4" fontId="4" fillId="2" borderId="1" xfId="4" applyNumberFormat="1" applyFont="1" applyFill="1" applyBorder="1" applyAlignment="1">
      <alignment horizontal="center" vertical="center" wrapText="1"/>
    </xf>
    <xf numFmtId="4" fontId="4" fillId="2" borderId="5" xfId="4" applyNumberFormat="1" applyFont="1" applyFill="1" applyBorder="1" applyAlignment="1">
      <alignment horizontal="center" vertical="center" wrapText="1"/>
    </xf>
    <xf numFmtId="0" fontId="23" fillId="0" borderId="47" xfId="0" applyFont="1" applyBorder="1" applyAlignment="1">
      <alignment horizontal="center" wrapText="1"/>
    </xf>
    <xf numFmtId="0" fontId="0" fillId="0" borderId="0" xfId="0" applyAlignment="1">
      <alignment horizontal="left" wrapText="1"/>
    </xf>
    <xf numFmtId="0" fontId="10" fillId="5" borderId="30" xfId="0" applyFont="1" applyFill="1" applyBorder="1" applyAlignment="1">
      <alignment horizontal="center"/>
    </xf>
    <xf numFmtId="9" fontId="4" fillId="2" borderId="3" xfId="2" applyFont="1" applyFill="1" applyBorder="1" applyAlignment="1">
      <alignment horizontal="center" vertical="center" wrapText="1"/>
    </xf>
    <xf numFmtId="9" fontId="4" fillId="2" borderId="35" xfId="2" applyFont="1" applyFill="1" applyBorder="1" applyAlignment="1">
      <alignment horizontal="center" vertical="center" wrapText="1"/>
    </xf>
    <xf numFmtId="44" fontId="7" fillId="4" borderId="48" xfId="5" applyFont="1" applyFill="1" applyBorder="1" applyAlignment="1">
      <alignment horizontal="center" vertical="center"/>
    </xf>
    <xf numFmtId="44" fontId="7" fillId="4" borderId="49" xfId="5" applyFont="1" applyFill="1" applyBorder="1" applyAlignment="1">
      <alignment horizontal="center" vertical="center"/>
    </xf>
    <xf numFmtId="9" fontId="7" fillId="12" borderId="48" xfId="2" applyFont="1" applyFill="1" applyBorder="1" applyAlignment="1">
      <alignment horizontal="center" vertical="center"/>
    </xf>
    <xf numFmtId="9" fontId="7" fillId="12" borderId="49" xfId="2" applyFont="1" applyFill="1" applyBorder="1" applyAlignment="1">
      <alignment horizontal="center" vertical="center"/>
    </xf>
    <xf numFmtId="4" fontId="3" fillId="2" borderId="2" xfId="4" applyNumberFormat="1" applyFont="1" applyFill="1" applyBorder="1" applyAlignment="1">
      <alignment horizontal="center" vertical="center" wrapText="1"/>
    </xf>
    <xf numFmtId="4" fontId="3" fillId="2" borderId="6" xfId="4" applyNumberFormat="1"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6" xfId="4" applyFont="1" applyFill="1" applyBorder="1" applyAlignment="1">
      <alignment horizontal="center" vertical="center" wrapText="1"/>
    </xf>
    <xf numFmtId="0" fontId="7" fillId="5" borderId="0" xfId="0" applyFont="1" applyFill="1" applyBorder="1" applyAlignment="1">
      <alignment horizontal="center" vertical="center"/>
    </xf>
    <xf numFmtId="0" fontId="3" fillId="2" borderId="17" xfId="4" applyFont="1" applyFill="1" applyBorder="1" applyAlignment="1">
      <alignment horizontal="center" vertical="center" wrapText="1"/>
    </xf>
    <xf numFmtId="0" fontId="3" fillId="2" borderId="46" xfId="4"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15" xfId="0" applyFont="1" applyFill="1" applyBorder="1" applyAlignment="1">
      <alignment horizontal="center" vertical="center" wrapText="1"/>
    </xf>
    <xf numFmtId="165" fontId="26" fillId="9" borderId="41" xfId="6" applyNumberFormat="1" applyFont="1" applyFill="1" applyBorder="1" applyAlignment="1">
      <alignment horizontal="center" vertical="center"/>
    </xf>
    <xf numFmtId="165" fontId="26" fillId="9" borderId="42" xfId="6" applyNumberFormat="1" applyFont="1" applyFill="1" applyBorder="1" applyAlignment="1">
      <alignment horizontal="center" vertical="center"/>
    </xf>
    <xf numFmtId="0" fontId="10" fillId="8" borderId="1" xfId="0" applyFont="1" applyFill="1" applyBorder="1" applyAlignment="1">
      <alignment horizontal="center" vertical="center" wrapText="1"/>
    </xf>
    <xf numFmtId="0" fontId="10" fillId="8" borderId="50"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51" xfId="0" applyFont="1" applyFill="1" applyBorder="1" applyAlignment="1">
      <alignment horizontal="center" vertical="center" wrapText="1"/>
    </xf>
    <xf numFmtId="0" fontId="2" fillId="0" borderId="13"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44" fontId="0" fillId="0" borderId="12" xfId="5" applyFont="1" applyBorder="1" applyAlignment="1">
      <alignment horizontal="center"/>
    </xf>
    <xf numFmtId="0" fontId="9" fillId="5" borderId="13"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23" xfId="0" applyFont="1" applyFill="1" applyBorder="1" applyAlignment="1">
      <alignment horizontal="center" vertical="center"/>
    </xf>
    <xf numFmtId="0" fontId="9" fillId="5" borderId="25" xfId="0" applyFont="1" applyFill="1" applyBorder="1" applyAlignment="1">
      <alignment horizontal="center" vertical="center"/>
    </xf>
    <xf numFmtId="2" fontId="0" fillId="0" borderId="12" xfId="0" applyNumberFormat="1" applyBorder="1" applyAlignment="1">
      <alignment horizontal="center"/>
    </xf>
    <xf numFmtId="0" fontId="0" fillId="0" borderId="12" xfId="0" applyBorder="1" applyAlignment="1">
      <alignment horizontal="center"/>
    </xf>
    <xf numFmtId="0" fontId="9" fillId="5" borderId="13" xfId="0" applyFont="1" applyFill="1" applyBorder="1" applyAlignment="1">
      <alignment horizontal="left" vertical="center"/>
    </xf>
    <xf numFmtId="0" fontId="9" fillId="5" borderId="26" xfId="0" applyFont="1" applyFill="1" applyBorder="1" applyAlignment="1">
      <alignment horizontal="left" vertical="center"/>
    </xf>
    <xf numFmtId="0" fontId="9" fillId="5" borderId="27" xfId="0" applyFont="1" applyFill="1" applyBorder="1" applyAlignment="1">
      <alignment horizontal="left" vertical="center"/>
    </xf>
    <xf numFmtId="0" fontId="9" fillId="5" borderId="13" xfId="0" applyFont="1" applyFill="1" applyBorder="1" applyAlignment="1">
      <alignment horizontal="center"/>
    </xf>
    <xf numFmtId="0" fontId="9" fillId="5" borderId="27" xfId="0" applyFont="1" applyFill="1" applyBorder="1" applyAlignment="1">
      <alignment horizontal="center"/>
    </xf>
    <xf numFmtId="44" fontId="0" fillId="0" borderId="34" xfId="5" applyFont="1" applyBorder="1" applyAlignment="1">
      <alignment horizontal="center"/>
    </xf>
    <xf numFmtId="4" fontId="0" fillId="0" borderId="12" xfId="0" applyNumberFormat="1" applyBorder="1" applyAlignment="1">
      <alignment horizontal="center"/>
    </xf>
    <xf numFmtId="0" fontId="10" fillId="0" borderId="29" xfId="0" applyFont="1" applyBorder="1" applyAlignment="1">
      <alignment horizontal="left"/>
    </xf>
    <xf numFmtId="0" fontId="10" fillId="0" borderId="0" xfId="0" applyFont="1" applyBorder="1" applyAlignment="1">
      <alignment horizontal="left"/>
    </xf>
  </cellXfs>
  <cellStyles count="7">
    <cellStyle name="Millares" xfId="1" builtinId="3"/>
    <cellStyle name="Moneda" xfId="5" builtinId="4"/>
    <cellStyle name="Moneda [0]" xfId="6" builtinId="7"/>
    <cellStyle name="Normal" xfId="0" builtinId="0"/>
    <cellStyle name="Normal 2 2" xfId="4" xr:uid="{00000000-0005-0000-0000-000004000000}"/>
    <cellStyle name="Normal 3" xfId="3" xr:uid="{00000000-0005-0000-0000-000005000000}"/>
    <cellStyle name="Porcentaje" xfId="2" builtinId="5"/>
  </cellStyles>
  <dxfs count="17">
    <dxf>
      <font>
        <color rgb="FF9C0006"/>
      </font>
      <fill>
        <patternFill>
          <bgColor rgb="FFFFC7CE"/>
        </patternFill>
      </fill>
    </dxf>
    <dxf>
      <font>
        <color rgb="FF006100"/>
      </font>
      <fill>
        <patternFill>
          <bgColor rgb="FFC6EFCE"/>
        </patternFill>
      </fill>
    </dxf>
    <dxf>
      <font>
        <color rgb="FF9C0006"/>
      </font>
    </dxf>
    <dxf>
      <font>
        <color rgb="FF006100"/>
      </font>
      <fill>
        <patternFill>
          <bgColor rgb="FFC6EFCE"/>
        </patternFill>
      </fill>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val="0"/>
        <i val="0"/>
        <strike val="0"/>
        <color indexed="8"/>
      </font>
      <fill>
        <patternFill>
          <bgColor indexed="22"/>
        </patternFill>
      </fill>
      <border>
        <top style="dotted">
          <color indexed="64"/>
        </top>
        <bottom style="dotted">
          <color indexed="64"/>
        </bottom>
      </border>
    </dxf>
    <dxf>
      <font>
        <b/>
        <i val="0"/>
        <condense val="0"/>
        <extend val="0"/>
        <color indexed="10"/>
      </font>
      <fill>
        <patternFill>
          <bgColor indexed="47"/>
        </patternFill>
      </fill>
    </dxf>
    <dxf>
      <font>
        <color rgb="FF9C0006"/>
      </font>
      <fill>
        <patternFill>
          <bgColor rgb="FFFFC7CE"/>
        </patternFill>
      </fill>
    </dxf>
    <dxf>
      <font>
        <color rgb="FF006100"/>
      </font>
      <fill>
        <patternFill>
          <bgColor rgb="FFC6EFCE"/>
        </patternFill>
      </fill>
    </dxf>
    <dxf>
      <font>
        <color rgb="FF9C0006"/>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0"/>
  <sheetViews>
    <sheetView tabSelected="1" view="pageBreakPreview" zoomScaleNormal="100" zoomScaleSheetLayoutView="100" workbookViewId="0">
      <selection activeCell="B15" sqref="B15:C15"/>
    </sheetView>
  </sheetViews>
  <sheetFormatPr baseColWidth="10" defaultRowHeight="15" x14ac:dyDescent="0.25"/>
  <cols>
    <col min="1" max="1" width="36.42578125" customWidth="1"/>
    <col min="2" max="2" width="38" bestFit="1" customWidth="1"/>
    <col min="3" max="3" width="36.7109375" customWidth="1"/>
    <col min="5" max="5" width="11.42578125" customWidth="1"/>
    <col min="6" max="6" width="27.85546875" customWidth="1"/>
    <col min="253" max="253" width="20.7109375" customWidth="1"/>
    <col min="254" max="254" width="15.85546875" customWidth="1"/>
    <col min="255" max="255" width="15.5703125" customWidth="1"/>
    <col min="256" max="256" width="15.7109375" customWidth="1"/>
    <col min="257" max="259" width="22.7109375" customWidth="1"/>
    <col min="509" max="509" width="20.7109375" customWidth="1"/>
    <col min="510" max="510" width="15.85546875" customWidth="1"/>
    <col min="511" max="511" width="15.5703125" customWidth="1"/>
    <col min="512" max="512" width="15.7109375" customWidth="1"/>
    <col min="513" max="515" width="22.7109375" customWidth="1"/>
    <col min="765" max="765" width="20.7109375" customWidth="1"/>
    <col min="766" max="766" width="15.85546875" customWidth="1"/>
    <col min="767" max="767" width="15.5703125" customWidth="1"/>
    <col min="768" max="768" width="15.7109375" customWidth="1"/>
    <col min="769" max="771" width="22.7109375" customWidth="1"/>
    <col min="1021" max="1021" width="20.7109375" customWidth="1"/>
    <col min="1022" max="1022" width="15.85546875" customWidth="1"/>
    <col min="1023" max="1023" width="15.5703125" customWidth="1"/>
    <col min="1024" max="1024" width="15.7109375" customWidth="1"/>
    <col min="1025" max="1027" width="22.7109375" customWidth="1"/>
    <col min="1277" max="1277" width="20.7109375" customWidth="1"/>
    <col min="1278" max="1278" width="15.85546875" customWidth="1"/>
    <col min="1279" max="1279" width="15.5703125" customWidth="1"/>
    <col min="1280" max="1280" width="15.7109375" customWidth="1"/>
    <col min="1281" max="1283" width="22.7109375" customWidth="1"/>
    <col min="1533" max="1533" width="20.7109375" customWidth="1"/>
    <col min="1534" max="1534" width="15.85546875" customWidth="1"/>
    <col min="1535" max="1535" width="15.5703125" customWidth="1"/>
    <col min="1536" max="1536" width="15.7109375" customWidth="1"/>
    <col min="1537" max="1539" width="22.7109375" customWidth="1"/>
    <col min="1789" max="1789" width="20.7109375" customWidth="1"/>
    <col min="1790" max="1790" width="15.85546875" customWidth="1"/>
    <col min="1791" max="1791" width="15.5703125" customWidth="1"/>
    <col min="1792" max="1792" width="15.7109375" customWidth="1"/>
    <col min="1793" max="1795" width="22.7109375" customWidth="1"/>
    <col min="2045" max="2045" width="20.7109375" customWidth="1"/>
    <col min="2046" max="2046" width="15.85546875" customWidth="1"/>
    <col min="2047" max="2047" width="15.5703125" customWidth="1"/>
    <col min="2048" max="2048" width="15.7109375" customWidth="1"/>
    <col min="2049" max="2051" width="22.7109375" customWidth="1"/>
    <col min="2301" max="2301" width="20.7109375" customWidth="1"/>
    <col min="2302" max="2302" width="15.85546875" customWidth="1"/>
    <col min="2303" max="2303" width="15.5703125" customWidth="1"/>
    <col min="2304" max="2304" width="15.7109375" customWidth="1"/>
    <col min="2305" max="2307" width="22.7109375" customWidth="1"/>
    <col min="2557" max="2557" width="20.7109375" customWidth="1"/>
    <col min="2558" max="2558" width="15.85546875" customWidth="1"/>
    <col min="2559" max="2559" width="15.5703125" customWidth="1"/>
    <col min="2560" max="2560" width="15.7109375" customWidth="1"/>
    <col min="2561" max="2563" width="22.7109375" customWidth="1"/>
    <col min="2813" max="2813" width="20.7109375" customWidth="1"/>
    <col min="2814" max="2814" width="15.85546875" customWidth="1"/>
    <col min="2815" max="2815" width="15.5703125" customWidth="1"/>
    <col min="2816" max="2816" width="15.7109375" customWidth="1"/>
    <col min="2817" max="2819" width="22.7109375" customWidth="1"/>
    <col min="3069" max="3069" width="20.7109375" customWidth="1"/>
    <col min="3070" max="3070" width="15.85546875" customWidth="1"/>
    <col min="3071" max="3071" width="15.5703125" customWidth="1"/>
    <col min="3072" max="3072" width="15.7109375" customWidth="1"/>
    <col min="3073" max="3075" width="22.7109375" customWidth="1"/>
    <col min="3325" max="3325" width="20.7109375" customWidth="1"/>
    <col min="3326" max="3326" width="15.85546875" customWidth="1"/>
    <col min="3327" max="3327" width="15.5703125" customWidth="1"/>
    <col min="3328" max="3328" width="15.7109375" customWidth="1"/>
    <col min="3329" max="3331" width="22.7109375" customWidth="1"/>
    <col min="3581" max="3581" width="20.7109375" customWidth="1"/>
    <col min="3582" max="3582" width="15.85546875" customWidth="1"/>
    <col min="3583" max="3583" width="15.5703125" customWidth="1"/>
    <col min="3584" max="3584" width="15.7109375" customWidth="1"/>
    <col min="3585" max="3587" width="22.7109375" customWidth="1"/>
    <col min="3837" max="3837" width="20.7109375" customWidth="1"/>
    <col min="3838" max="3838" width="15.85546875" customWidth="1"/>
    <col min="3839" max="3839" width="15.5703125" customWidth="1"/>
    <col min="3840" max="3840" width="15.7109375" customWidth="1"/>
    <col min="3841" max="3843" width="22.7109375" customWidth="1"/>
    <col min="4093" max="4093" width="20.7109375" customWidth="1"/>
    <col min="4094" max="4094" width="15.85546875" customWidth="1"/>
    <col min="4095" max="4095" width="15.5703125" customWidth="1"/>
    <col min="4096" max="4096" width="15.7109375" customWidth="1"/>
    <col min="4097" max="4099" width="22.7109375" customWidth="1"/>
    <col min="4349" max="4349" width="20.7109375" customWidth="1"/>
    <col min="4350" max="4350" width="15.85546875" customWidth="1"/>
    <col min="4351" max="4351" width="15.5703125" customWidth="1"/>
    <col min="4352" max="4352" width="15.7109375" customWidth="1"/>
    <col min="4353" max="4355" width="22.7109375" customWidth="1"/>
    <col min="4605" max="4605" width="20.7109375" customWidth="1"/>
    <col min="4606" max="4606" width="15.85546875" customWidth="1"/>
    <col min="4607" max="4607" width="15.5703125" customWidth="1"/>
    <col min="4608" max="4608" width="15.7109375" customWidth="1"/>
    <col min="4609" max="4611" width="22.7109375" customWidth="1"/>
    <col min="4861" max="4861" width="20.7109375" customWidth="1"/>
    <col min="4862" max="4862" width="15.85546875" customWidth="1"/>
    <col min="4863" max="4863" width="15.5703125" customWidth="1"/>
    <col min="4864" max="4864" width="15.7109375" customWidth="1"/>
    <col min="4865" max="4867" width="22.7109375" customWidth="1"/>
    <col min="5117" max="5117" width="20.7109375" customWidth="1"/>
    <col min="5118" max="5118" width="15.85546875" customWidth="1"/>
    <col min="5119" max="5119" width="15.5703125" customWidth="1"/>
    <col min="5120" max="5120" width="15.7109375" customWidth="1"/>
    <col min="5121" max="5123" width="22.7109375" customWidth="1"/>
    <col min="5373" max="5373" width="20.7109375" customWidth="1"/>
    <col min="5374" max="5374" width="15.85546875" customWidth="1"/>
    <col min="5375" max="5375" width="15.5703125" customWidth="1"/>
    <col min="5376" max="5376" width="15.7109375" customWidth="1"/>
    <col min="5377" max="5379" width="22.7109375" customWidth="1"/>
    <col min="5629" max="5629" width="20.7109375" customWidth="1"/>
    <col min="5630" max="5630" width="15.85546875" customWidth="1"/>
    <col min="5631" max="5631" width="15.5703125" customWidth="1"/>
    <col min="5632" max="5632" width="15.7109375" customWidth="1"/>
    <col min="5633" max="5635" width="22.7109375" customWidth="1"/>
    <col min="5885" max="5885" width="20.7109375" customWidth="1"/>
    <col min="5886" max="5886" width="15.85546875" customWidth="1"/>
    <col min="5887" max="5887" width="15.5703125" customWidth="1"/>
    <col min="5888" max="5888" width="15.7109375" customWidth="1"/>
    <col min="5889" max="5891" width="22.7109375" customWidth="1"/>
    <col min="6141" max="6141" width="20.7109375" customWidth="1"/>
    <col min="6142" max="6142" width="15.85546875" customWidth="1"/>
    <col min="6143" max="6143" width="15.5703125" customWidth="1"/>
    <col min="6144" max="6144" width="15.7109375" customWidth="1"/>
    <col min="6145" max="6147" width="22.7109375" customWidth="1"/>
    <col min="6397" max="6397" width="20.7109375" customWidth="1"/>
    <col min="6398" max="6398" width="15.85546875" customWidth="1"/>
    <col min="6399" max="6399" width="15.5703125" customWidth="1"/>
    <col min="6400" max="6400" width="15.7109375" customWidth="1"/>
    <col min="6401" max="6403" width="22.7109375" customWidth="1"/>
    <col min="6653" max="6653" width="20.7109375" customWidth="1"/>
    <col min="6654" max="6654" width="15.85546875" customWidth="1"/>
    <col min="6655" max="6655" width="15.5703125" customWidth="1"/>
    <col min="6656" max="6656" width="15.7109375" customWidth="1"/>
    <col min="6657" max="6659" width="22.7109375" customWidth="1"/>
    <col min="6909" max="6909" width="20.7109375" customWidth="1"/>
    <col min="6910" max="6910" width="15.85546875" customWidth="1"/>
    <col min="6911" max="6911" width="15.5703125" customWidth="1"/>
    <col min="6912" max="6912" width="15.7109375" customWidth="1"/>
    <col min="6913" max="6915" width="22.7109375" customWidth="1"/>
    <col min="7165" max="7165" width="20.7109375" customWidth="1"/>
    <col min="7166" max="7166" width="15.85546875" customWidth="1"/>
    <col min="7167" max="7167" width="15.5703125" customWidth="1"/>
    <col min="7168" max="7168" width="15.7109375" customWidth="1"/>
    <col min="7169" max="7171" width="22.7109375" customWidth="1"/>
    <col min="7421" max="7421" width="20.7109375" customWidth="1"/>
    <col min="7422" max="7422" width="15.85546875" customWidth="1"/>
    <col min="7423" max="7423" width="15.5703125" customWidth="1"/>
    <col min="7424" max="7424" width="15.7109375" customWidth="1"/>
    <col min="7425" max="7427" width="22.7109375" customWidth="1"/>
    <col min="7677" max="7677" width="20.7109375" customWidth="1"/>
    <col min="7678" max="7678" width="15.85546875" customWidth="1"/>
    <col min="7679" max="7679" width="15.5703125" customWidth="1"/>
    <col min="7680" max="7680" width="15.7109375" customWidth="1"/>
    <col min="7681" max="7683" width="22.7109375" customWidth="1"/>
    <col min="7933" max="7933" width="20.7109375" customWidth="1"/>
    <col min="7934" max="7934" width="15.85546875" customWidth="1"/>
    <col min="7935" max="7935" width="15.5703125" customWidth="1"/>
    <col min="7936" max="7936" width="15.7109375" customWidth="1"/>
    <col min="7937" max="7939" width="22.7109375" customWidth="1"/>
    <col min="8189" max="8189" width="20.7109375" customWidth="1"/>
    <col min="8190" max="8190" width="15.85546875" customWidth="1"/>
    <col min="8191" max="8191" width="15.5703125" customWidth="1"/>
    <col min="8192" max="8192" width="15.7109375" customWidth="1"/>
    <col min="8193" max="8195" width="22.7109375" customWidth="1"/>
    <col min="8445" max="8445" width="20.7109375" customWidth="1"/>
    <col min="8446" max="8446" width="15.85546875" customWidth="1"/>
    <col min="8447" max="8447" width="15.5703125" customWidth="1"/>
    <col min="8448" max="8448" width="15.7109375" customWidth="1"/>
    <col min="8449" max="8451" width="22.7109375" customWidth="1"/>
    <col min="8701" max="8701" width="20.7109375" customWidth="1"/>
    <col min="8702" max="8702" width="15.85546875" customWidth="1"/>
    <col min="8703" max="8703" width="15.5703125" customWidth="1"/>
    <col min="8704" max="8704" width="15.7109375" customWidth="1"/>
    <col min="8705" max="8707" width="22.7109375" customWidth="1"/>
    <col min="8957" max="8957" width="20.7109375" customWidth="1"/>
    <col min="8958" max="8958" width="15.85546875" customWidth="1"/>
    <col min="8959" max="8959" width="15.5703125" customWidth="1"/>
    <col min="8960" max="8960" width="15.7109375" customWidth="1"/>
    <col min="8961" max="8963" width="22.7109375" customWidth="1"/>
    <col min="9213" max="9213" width="20.7109375" customWidth="1"/>
    <col min="9214" max="9214" width="15.85546875" customWidth="1"/>
    <col min="9215" max="9215" width="15.5703125" customWidth="1"/>
    <col min="9216" max="9216" width="15.7109375" customWidth="1"/>
    <col min="9217" max="9219" width="22.7109375" customWidth="1"/>
    <col min="9469" max="9469" width="20.7109375" customWidth="1"/>
    <col min="9470" max="9470" width="15.85546875" customWidth="1"/>
    <col min="9471" max="9471" width="15.5703125" customWidth="1"/>
    <col min="9472" max="9472" width="15.7109375" customWidth="1"/>
    <col min="9473" max="9475" width="22.7109375" customWidth="1"/>
    <col min="9725" max="9725" width="20.7109375" customWidth="1"/>
    <col min="9726" max="9726" width="15.85546875" customWidth="1"/>
    <col min="9727" max="9727" width="15.5703125" customWidth="1"/>
    <col min="9728" max="9728" width="15.7109375" customWidth="1"/>
    <col min="9729" max="9731" width="22.7109375" customWidth="1"/>
    <col min="9981" max="9981" width="20.7109375" customWidth="1"/>
    <col min="9982" max="9982" width="15.85546875" customWidth="1"/>
    <col min="9983" max="9983" width="15.5703125" customWidth="1"/>
    <col min="9984" max="9984" width="15.7109375" customWidth="1"/>
    <col min="9985" max="9987" width="22.7109375" customWidth="1"/>
    <col min="10237" max="10237" width="20.7109375" customWidth="1"/>
    <col min="10238" max="10238" width="15.85546875" customWidth="1"/>
    <col min="10239" max="10239" width="15.5703125" customWidth="1"/>
    <col min="10240" max="10240" width="15.7109375" customWidth="1"/>
    <col min="10241" max="10243" width="22.7109375" customWidth="1"/>
    <col min="10493" max="10493" width="20.7109375" customWidth="1"/>
    <col min="10494" max="10494" width="15.85546875" customWidth="1"/>
    <col min="10495" max="10495" width="15.5703125" customWidth="1"/>
    <col min="10496" max="10496" width="15.7109375" customWidth="1"/>
    <col min="10497" max="10499" width="22.7109375" customWidth="1"/>
    <col min="10749" max="10749" width="20.7109375" customWidth="1"/>
    <col min="10750" max="10750" width="15.85546875" customWidth="1"/>
    <col min="10751" max="10751" width="15.5703125" customWidth="1"/>
    <col min="10752" max="10752" width="15.7109375" customWidth="1"/>
    <col min="10753" max="10755" width="22.7109375" customWidth="1"/>
    <col min="11005" max="11005" width="20.7109375" customWidth="1"/>
    <col min="11006" max="11006" width="15.85546875" customWidth="1"/>
    <col min="11007" max="11007" width="15.5703125" customWidth="1"/>
    <col min="11008" max="11008" width="15.7109375" customWidth="1"/>
    <col min="11009" max="11011" width="22.7109375" customWidth="1"/>
    <col min="11261" max="11261" width="20.7109375" customWidth="1"/>
    <col min="11262" max="11262" width="15.85546875" customWidth="1"/>
    <col min="11263" max="11263" width="15.5703125" customWidth="1"/>
    <col min="11264" max="11264" width="15.7109375" customWidth="1"/>
    <col min="11265" max="11267" width="22.7109375" customWidth="1"/>
    <col min="11517" max="11517" width="20.7109375" customWidth="1"/>
    <col min="11518" max="11518" width="15.85546875" customWidth="1"/>
    <col min="11519" max="11519" width="15.5703125" customWidth="1"/>
    <col min="11520" max="11520" width="15.7109375" customWidth="1"/>
    <col min="11521" max="11523" width="22.7109375" customWidth="1"/>
    <col min="11773" max="11773" width="20.7109375" customWidth="1"/>
    <col min="11774" max="11774" width="15.85546875" customWidth="1"/>
    <col min="11775" max="11775" width="15.5703125" customWidth="1"/>
    <col min="11776" max="11776" width="15.7109375" customWidth="1"/>
    <col min="11777" max="11779" width="22.7109375" customWidth="1"/>
    <col min="12029" max="12029" width="20.7109375" customWidth="1"/>
    <col min="12030" max="12030" width="15.85546875" customWidth="1"/>
    <col min="12031" max="12031" width="15.5703125" customWidth="1"/>
    <col min="12032" max="12032" width="15.7109375" customWidth="1"/>
    <col min="12033" max="12035" width="22.7109375" customWidth="1"/>
    <col min="12285" max="12285" width="20.7109375" customWidth="1"/>
    <col min="12286" max="12286" width="15.85546875" customWidth="1"/>
    <col min="12287" max="12287" width="15.5703125" customWidth="1"/>
    <col min="12288" max="12288" width="15.7109375" customWidth="1"/>
    <col min="12289" max="12291" width="22.7109375" customWidth="1"/>
    <col min="12541" max="12541" width="20.7109375" customWidth="1"/>
    <col min="12542" max="12542" width="15.85546875" customWidth="1"/>
    <col min="12543" max="12543" width="15.5703125" customWidth="1"/>
    <col min="12544" max="12544" width="15.7109375" customWidth="1"/>
    <col min="12545" max="12547" width="22.7109375" customWidth="1"/>
    <col min="12797" max="12797" width="20.7109375" customWidth="1"/>
    <col min="12798" max="12798" width="15.85546875" customWidth="1"/>
    <col min="12799" max="12799" width="15.5703125" customWidth="1"/>
    <col min="12800" max="12800" width="15.7109375" customWidth="1"/>
    <col min="12801" max="12803" width="22.7109375" customWidth="1"/>
    <col min="13053" max="13053" width="20.7109375" customWidth="1"/>
    <col min="13054" max="13054" width="15.85546875" customWidth="1"/>
    <col min="13055" max="13055" width="15.5703125" customWidth="1"/>
    <col min="13056" max="13056" width="15.7109375" customWidth="1"/>
    <col min="13057" max="13059" width="22.7109375" customWidth="1"/>
    <col min="13309" max="13309" width="20.7109375" customWidth="1"/>
    <col min="13310" max="13310" width="15.85546875" customWidth="1"/>
    <col min="13311" max="13311" width="15.5703125" customWidth="1"/>
    <col min="13312" max="13312" width="15.7109375" customWidth="1"/>
    <col min="13313" max="13315" width="22.7109375" customWidth="1"/>
    <col min="13565" max="13565" width="20.7109375" customWidth="1"/>
    <col min="13566" max="13566" width="15.85546875" customWidth="1"/>
    <col min="13567" max="13567" width="15.5703125" customWidth="1"/>
    <col min="13568" max="13568" width="15.7109375" customWidth="1"/>
    <col min="13569" max="13571" width="22.7109375" customWidth="1"/>
    <col min="13821" max="13821" width="20.7109375" customWidth="1"/>
    <col min="13822" max="13822" width="15.85546875" customWidth="1"/>
    <col min="13823" max="13823" width="15.5703125" customWidth="1"/>
    <col min="13824" max="13824" width="15.7109375" customWidth="1"/>
    <col min="13825" max="13827" width="22.7109375" customWidth="1"/>
    <col min="14077" max="14077" width="20.7109375" customWidth="1"/>
    <col min="14078" max="14078" width="15.85546875" customWidth="1"/>
    <col min="14079" max="14079" width="15.5703125" customWidth="1"/>
    <col min="14080" max="14080" width="15.7109375" customWidth="1"/>
    <col min="14081" max="14083" width="22.7109375" customWidth="1"/>
    <col min="14333" max="14333" width="20.7109375" customWidth="1"/>
    <col min="14334" max="14334" width="15.85546875" customWidth="1"/>
    <col min="14335" max="14335" width="15.5703125" customWidth="1"/>
    <col min="14336" max="14336" width="15.7109375" customWidth="1"/>
    <col min="14337" max="14339" width="22.7109375" customWidth="1"/>
    <col min="14589" max="14589" width="20.7109375" customWidth="1"/>
    <col min="14590" max="14590" width="15.85546875" customWidth="1"/>
    <col min="14591" max="14591" width="15.5703125" customWidth="1"/>
    <col min="14592" max="14592" width="15.7109375" customWidth="1"/>
    <col min="14593" max="14595" width="22.7109375" customWidth="1"/>
    <col min="14845" max="14845" width="20.7109375" customWidth="1"/>
    <col min="14846" max="14846" width="15.85546875" customWidth="1"/>
    <col min="14847" max="14847" width="15.5703125" customWidth="1"/>
    <col min="14848" max="14848" width="15.7109375" customWidth="1"/>
    <col min="14849" max="14851" width="22.7109375" customWidth="1"/>
    <col min="15101" max="15101" width="20.7109375" customWidth="1"/>
    <col min="15102" max="15102" width="15.85546875" customWidth="1"/>
    <col min="15103" max="15103" width="15.5703125" customWidth="1"/>
    <col min="15104" max="15104" width="15.7109375" customWidth="1"/>
    <col min="15105" max="15107" width="22.7109375" customWidth="1"/>
    <col min="15357" max="15357" width="20.7109375" customWidth="1"/>
    <col min="15358" max="15358" width="15.85546875" customWidth="1"/>
    <col min="15359" max="15359" width="15.5703125" customWidth="1"/>
    <col min="15360" max="15360" width="15.7109375" customWidth="1"/>
    <col min="15361" max="15363" width="22.7109375" customWidth="1"/>
    <col min="15613" max="15613" width="20.7109375" customWidth="1"/>
    <col min="15614" max="15614" width="15.85546875" customWidth="1"/>
    <col min="15615" max="15615" width="15.5703125" customWidth="1"/>
    <col min="15616" max="15616" width="15.7109375" customWidth="1"/>
    <col min="15617" max="15619" width="22.7109375" customWidth="1"/>
    <col min="15869" max="15869" width="20.7109375" customWidth="1"/>
    <col min="15870" max="15870" width="15.85546875" customWidth="1"/>
    <col min="15871" max="15871" width="15.5703125" customWidth="1"/>
    <col min="15872" max="15872" width="15.7109375" customWidth="1"/>
    <col min="15873" max="15875" width="22.7109375" customWidth="1"/>
    <col min="16125" max="16125" width="20.7109375" customWidth="1"/>
    <col min="16126" max="16126" width="15.85546875" customWidth="1"/>
    <col min="16127" max="16127" width="15.5703125" customWidth="1"/>
    <col min="16128" max="16128" width="15.7109375" customWidth="1"/>
    <col min="16129" max="16131" width="22.7109375" customWidth="1"/>
  </cols>
  <sheetData>
    <row r="1" spans="1:3" ht="18.75" x14ac:dyDescent="0.3">
      <c r="A1" s="156" t="s">
        <v>46</v>
      </c>
      <c r="B1" s="157"/>
      <c r="C1" s="157"/>
    </row>
    <row r="2" spans="1:3" ht="18.75" x14ac:dyDescent="0.3">
      <c r="A2" s="156"/>
      <c r="B2" s="157"/>
      <c r="C2" s="157"/>
    </row>
    <row r="3" spans="1:3" ht="18.75" x14ac:dyDescent="0.3">
      <c r="A3" s="156" t="s">
        <v>118</v>
      </c>
      <c r="B3" s="157"/>
      <c r="C3" s="157"/>
    </row>
    <row r="4" spans="1:3" ht="18.75" x14ac:dyDescent="0.3">
      <c r="A4" s="156" t="s">
        <v>47</v>
      </c>
      <c r="B4" s="157"/>
      <c r="C4" s="157"/>
    </row>
    <row r="5" spans="1:3" ht="18.75" x14ac:dyDescent="0.3">
      <c r="A5" s="156" t="s">
        <v>16</v>
      </c>
      <c r="B5" s="157"/>
      <c r="C5" s="157"/>
    </row>
    <row r="6" spans="1:3" ht="12.75" customHeight="1" x14ac:dyDescent="0.3">
      <c r="A6" s="7"/>
      <c r="B6" s="7"/>
      <c r="C6" s="7"/>
    </row>
    <row r="7" spans="1:3" ht="18.75" x14ac:dyDescent="0.3">
      <c r="A7" s="122" t="s">
        <v>17</v>
      </c>
      <c r="B7" s="158"/>
      <c r="C7" s="158"/>
    </row>
    <row r="8" spans="1:3" x14ac:dyDescent="0.25">
      <c r="A8" s="6"/>
      <c r="B8" s="6"/>
      <c r="C8" s="6"/>
    </row>
    <row r="9" spans="1:3" x14ac:dyDescent="0.25">
      <c r="A9" s="159" t="s">
        <v>114</v>
      </c>
      <c r="B9" s="160"/>
      <c r="C9" s="160"/>
    </row>
    <row r="10" spans="1:3" ht="15.75" thickBot="1" x14ac:dyDescent="0.3">
      <c r="A10" s="8"/>
      <c r="B10" s="8"/>
      <c r="C10" s="8"/>
    </row>
    <row r="11" spans="1:3" ht="51" customHeight="1" x14ac:dyDescent="0.25">
      <c r="A11" s="9" t="str">
        <f>+A14</f>
        <v>CAPACIDAD DE CONTRATACION acreditata en el RUP - En SMMLV</v>
      </c>
      <c r="B11" s="12" t="s">
        <v>117</v>
      </c>
      <c r="C11" s="13" t="str">
        <f>+A9</f>
        <v>CAPACIDAD RESIDUAL DEL PROPONENTE =    K contratacion (RUP) - SCE</v>
      </c>
    </row>
    <row r="12" spans="1:3" ht="30" customHeight="1" thickBot="1" x14ac:dyDescent="0.3">
      <c r="A12" s="125"/>
      <c r="B12" s="125"/>
      <c r="C12" s="125"/>
    </row>
    <row r="13" spans="1:3" ht="15.75" thickBot="1" x14ac:dyDescent="0.3">
      <c r="A13" s="18"/>
      <c r="B13" s="19"/>
      <c r="C13" s="19"/>
    </row>
    <row r="14" spans="1:3" ht="12.75" customHeight="1" x14ac:dyDescent="0.25">
      <c r="A14" s="162" t="s">
        <v>115</v>
      </c>
      <c r="B14" s="163"/>
      <c r="C14" s="164"/>
    </row>
    <row r="15" spans="1:3" ht="27" customHeight="1" x14ac:dyDescent="0.25">
      <c r="A15" s="124" t="s">
        <v>23</v>
      </c>
      <c r="B15" s="154" t="s">
        <v>25</v>
      </c>
      <c r="C15" s="155"/>
    </row>
    <row r="16" spans="1:3" s="132" customFormat="1" ht="26.25" customHeight="1" x14ac:dyDescent="0.25">
      <c r="A16" s="130" t="s">
        <v>116</v>
      </c>
      <c r="B16" s="131"/>
      <c r="C16" s="131" t="s">
        <v>112</v>
      </c>
    </row>
    <row r="17" spans="1:6" ht="12.75" customHeight="1" x14ac:dyDescent="0.25">
      <c r="A17" s="140" t="s">
        <v>37</v>
      </c>
      <c r="B17" s="161"/>
      <c r="C17" s="141"/>
    </row>
    <row r="18" spans="1:6" ht="24" customHeight="1" x14ac:dyDescent="0.25">
      <c r="A18" s="120" t="s">
        <v>43</v>
      </c>
      <c r="B18" s="140" t="s">
        <v>38</v>
      </c>
      <c r="C18" s="141"/>
    </row>
    <row r="19" spans="1:6" ht="32.25" customHeight="1" x14ac:dyDescent="0.25">
      <c r="A19" s="128" t="s">
        <v>39</v>
      </c>
      <c r="B19" s="129" t="e">
        <f>+'CONTRATOS EN EJECUCIÓN'!P23</f>
        <v>#DIV/0!</v>
      </c>
      <c r="C19" s="129" t="e">
        <f>+'CONTRATOS EN EJECUCIÓN'!Q23</f>
        <v>#DIV/0!</v>
      </c>
    </row>
    <row r="20" spans="1:6" ht="15.75" thickBot="1" x14ac:dyDescent="0.3">
      <c r="A20" s="22"/>
      <c r="B20" s="22"/>
      <c r="C20" s="22"/>
      <c r="E20" s="134"/>
    </row>
    <row r="21" spans="1:6" x14ac:dyDescent="0.25">
      <c r="B21" s="146" t="s">
        <v>53</v>
      </c>
      <c r="C21" s="147"/>
    </row>
    <row r="22" spans="1:6" ht="15.75" customHeight="1" thickBot="1" x14ac:dyDescent="0.3">
      <c r="B22" s="148"/>
      <c r="C22" s="149"/>
    </row>
    <row r="23" spans="1:6" ht="15" customHeight="1" x14ac:dyDescent="0.25">
      <c r="B23" s="138">
        <v>8502505495</v>
      </c>
      <c r="C23" s="118">
        <f>ROUND(B23/908526,2)</f>
        <v>9358.57</v>
      </c>
      <c r="F23" s="137"/>
    </row>
    <row r="24" spans="1:6" ht="15.75" customHeight="1" thickBot="1" x14ac:dyDescent="0.3">
      <c r="B24" s="139"/>
      <c r="C24" s="119" t="s">
        <v>112</v>
      </c>
      <c r="F24" s="135"/>
    </row>
    <row r="25" spans="1:6" ht="15.75" customHeight="1" thickBot="1" x14ac:dyDescent="0.35">
      <c r="B25" s="6"/>
      <c r="C25" s="6"/>
      <c r="E25" s="136"/>
    </row>
    <row r="26" spans="1:6" ht="15" customHeight="1" x14ac:dyDescent="0.25">
      <c r="B26" s="146" t="s">
        <v>54</v>
      </c>
      <c r="C26" s="147"/>
      <c r="E26" s="134"/>
    </row>
    <row r="27" spans="1:6" ht="15.75" customHeight="1" thickBot="1" x14ac:dyDescent="0.3">
      <c r="B27" s="148"/>
      <c r="C27" s="149"/>
      <c r="F27" s="134"/>
    </row>
    <row r="28" spans="1:6" ht="15" customHeight="1" x14ac:dyDescent="0.25">
      <c r="B28" s="150">
        <f>+C12</f>
        <v>0</v>
      </c>
      <c r="C28" s="151"/>
    </row>
    <row r="29" spans="1:6" ht="15.75" customHeight="1" thickBot="1" x14ac:dyDescent="0.3">
      <c r="B29" s="152"/>
      <c r="C29" s="153"/>
    </row>
    <row r="30" spans="1:6" ht="15.75" customHeight="1" thickBot="1" x14ac:dyDescent="0.3">
      <c r="B30" s="6"/>
      <c r="C30" s="6"/>
    </row>
    <row r="31" spans="1:6" ht="15" customHeight="1" x14ac:dyDescent="0.25">
      <c r="B31" s="142" t="str">
        <f>+IF(B28&gt;=B23,"SI CUMPLE","NO CUMPLE")</f>
        <v>NO CUMPLE</v>
      </c>
      <c r="C31" s="143"/>
    </row>
    <row r="32" spans="1:6" ht="15.75" customHeight="1" thickBot="1" x14ac:dyDescent="0.3">
      <c r="B32" s="144"/>
      <c r="C32" s="145"/>
    </row>
    <row r="33" spans="1:3" ht="13.5" customHeight="1" x14ac:dyDescent="0.25">
      <c r="B33" s="116"/>
      <c r="C33" s="116"/>
    </row>
    <row r="34" spans="1:3" x14ac:dyDescent="0.25">
      <c r="B34" s="133"/>
      <c r="C34" s="6"/>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6"/>
      <c r="B39" s="23"/>
      <c r="C39" s="23"/>
    </row>
    <row r="40" spans="1:3" x14ac:dyDescent="0.25">
      <c r="A40" s="6" t="s">
        <v>40</v>
      </c>
      <c r="B40" s="24" t="s">
        <v>41</v>
      </c>
      <c r="C40" s="6"/>
    </row>
    <row r="41" spans="1:3" x14ac:dyDescent="0.25">
      <c r="A41" s="6" t="s">
        <v>42</v>
      </c>
      <c r="B41" s="24" t="s">
        <v>42</v>
      </c>
      <c r="C41" s="6"/>
    </row>
    <row r="42" spans="1:3" x14ac:dyDescent="0.25">
      <c r="A42" s="6"/>
      <c r="B42" s="6"/>
      <c r="C42" s="6"/>
    </row>
    <row r="43" spans="1:3" x14ac:dyDescent="0.25">
      <c r="A43" s="42" t="s">
        <v>66</v>
      </c>
      <c r="B43" s="6"/>
      <c r="C43" s="6"/>
    </row>
    <row r="44" spans="1:3" x14ac:dyDescent="0.25">
      <c r="A44" s="25"/>
      <c r="B44" s="6"/>
      <c r="C44" s="6"/>
    </row>
    <row r="45" spans="1:3" x14ac:dyDescent="0.25">
      <c r="A45" s="25"/>
      <c r="B45" s="6"/>
      <c r="C45" s="6"/>
    </row>
    <row r="46" spans="1:3" x14ac:dyDescent="0.25">
      <c r="A46" s="25"/>
      <c r="B46" s="6"/>
      <c r="C46" s="6"/>
    </row>
    <row r="47" spans="1:3" x14ac:dyDescent="0.25">
      <c r="A47" s="37"/>
      <c r="B47" s="6"/>
      <c r="C47" s="6"/>
    </row>
    <row r="48" spans="1:3" ht="12.75" customHeight="1" x14ac:dyDescent="0.25">
      <c r="A48" s="37"/>
      <c r="B48" s="37"/>
      <c r="C48" s="37"/>
    </row>
    <row r="49" spans="1:3" x14ac:dyDescent="0.25">
      <c r="A49" s="37"/>
      <c r="B49" s="37"/>
      <c r="C49" s="37"/>
    </row>
    <row r="50" spans="1:3" x14ac:dyDescent="0.25">
      <c r="B50" s="37"/>
      <c r="C50" s="37"/>
    </row>
  </sheetData>
  <mergeCells count="15">
    <mergeCell ref="A1:C1"/>
    <mergeCell ref="A3:C3"/>
    <mergeCell ref="A4:C4"/>
    <mergeCell ref="A2:C2"/>
    <mergeCell ref="A14:C14"/>
    <mergeCell ref="B15:C15"/>
    <mergeCell ref="A5:C5"/>
    <mergeCell ref="B7:C7"/>
    <mergeCell ref="A9:C9"/>
    <mergeCell ref="A17:C17"/>
    <mergeCell ref="B18:C18"/>
    <mergeCell ref="B31:C32"/>
    <mergeCell ref="B21:C22"/>
    <mergeCell ref="B26:C27"/>
    <mergeCell ref="B28:C29"/>
  </mergeCells>
  <conditionalFormatting sqref="B28:C29">
    <cfRule type="cellIs" dxfId="16" priority="2" operator="greaterThan">
      <formula>$B$23</formula>
    </cfRule>
    <cfRule type="cellIs" dxfId="15" priority="3" operator="greaterThan">
      <formula>1118055556</formula>
    </cfRule>
    <cfRule type="cellIs" dxfId="14" priority="4" operator="greaterThan">
      <formula>1118055556</formula>
    </cfRule>
    <cfRule type="cellIs" dxfId="13" priority="5" operator="greaterThan">
      <formula>1156065234</formula>
    </cfRule>
  </conditionalFormatting>
  <pageMargins left="0.70866141732283472" right="0.70866141732283472" top="0.74803149606299213" bottom="0.74803149606299213" header="0.31496062992125984" footer="0.31496062992125984"/>
  <pageSetup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2"/>
  <sheetViews>
    <sheetView view="pageBreakPreview" topLeftCell="E4" zoomScale="85" zoomScaleNormal="85" zoomScaleSheetLayoutView="85" workbookViewId="0">
      <selection activeCell="N14" sqref="N14"/>
    </sheetView>
  </sheetViews>
  <sheetFormatPr baseColWidth="10" defaultColWidth="11.42578125" defaultRowHeight="15" x14ac:dyDescent="0.25"/>
  <cols>
    <col min="2" max="2" width="5.5703125" bestFit="1" customWidth="1"/>
    <col min="3" max="3" width="12.42578125" bestFit="1" customWidth="1"/>
    <col min="4" max="4" width="10.5703125" bestFit="1" customWidth="1"/>
    <col min="5" max="5" width="14" customWidth="1"/>
    <col min="6" max="6" width="17.42578125" bestFit="1" customWidth="1"/>
    <col min="7" max="7" width="12.140625" customWidth="1"/>
    <col min="8" max="8" width="13.42578125" customWidth="1"/>
    <col min="9" max="9" width="16.28515625" customWidth="1"/>
    <col min="10" max="10" width="22.140625" customWidth="1"/>
    <col min="11" max="11" width="12.5703125" customWidth="1"/>
    <col min="12" max="12" width="11.85546875" customWidth="1"/>
    <col min="13" max="13" width="10.5703125" customWidth="1"/>
    <col min="14" max="14" width="28" customWidth="1"/>
    <col min="15" max="16" width="15.7109375" customWidth="1"/>
    <col min="17" max="17" width="19" customWidth="1"/>
  </cols>
  <sheetData>
    <row r="1" spans="2:17" ht="18.75" x14ac:dyDescent="0.3">
      <c r="B1" s="157" t="s">
        <v>46</v>
      </c>
      <c r="C1" s="157"/>
      <c r="D1" s="157"/>
      <c r="E1" s="157"/>
      <c r="F1" s="157"/>
      <c r="G1" s="157"/>
      <c r="H1" s="157"/>
      <c r="I1" s="157"/>
      <c r="J1" s="157"/>
      <c r="K1" s="157"/>
      <c r="L1" s="157"/>
      <c r="M1" s="157"/>
      <c r="N1" s="157"/>
      <c r="O1" s="157"/>
      <c r="P1" s="157"/>
      <c r="Q1" s="157"/>
    </row>
    <row r="2" spans="2:17" ht="18.75" x14ac:dyDescent="0.3">
      <c r="B2" s="157"/>
      <c r="C2" s="157"/>
      <c r="D2" s="157"/>
      <c r="E2" s="157"/>
      <c r="F2" s="157"/>
      <c r="G2" s="157"/>
      <c r="H2" s="157"/>
      <c r="I2" s="6"/>
      <c r="J2" s="6"/>
      <c r="K2" s="6"/>
      <c r="L2" s="6"/>
      <c r="M2" s="6"/>
    </row>
    <row r="3" spans="2:17" ht="18.75" x14ac:dyDescent="0.3">
      <c r="B3" s="157" t="s">
        <v>118</v>
      </c>
      <c r="C3" s="157"/>
      <c r="D3" s="157"/>
      <c r="E3" s="157"/>
      <c r="F3" s="157"/>
      <c r="G3" s="157"/>
      <c r="H3" s="157"/>
      <c r="I3" s="157"/>
      <c r="J3" s="157"/>
      <c r="K3" s="157"/>
      <c r="L3" s="157"/>
      <c r="M3" s="157"/>
      <c r="N3" s="157"/>
      <c r="O3" s="157"/>
      <c r="P3" s="157"/>
      <c r="Q3" s="157"/>
    </row>
    <row r="4" spans="2:17" ht="18.75" x14ac:dyDescent="0.3">
      <c r="B4" s="156" t="s">
        <v>47</v>
      </c>
      <c r="C4" s="157"/>
      <c r="D4" s="157"/>
      <c r="E4" s="157"/>
      <c r="F4" s="157"/>
      <c r="G4" s="157"/>
      <c r="H4" s="157"/>
      <c r="I4" s="157"/>
      <c r="J4" s="157"/>
      <c r="K4" s="157"/>
      <c r="L4" s="157"/>
      <c r="M4" s="157"/>
      <c r="N4" s="157"/>
      <c r="O4" s="157"/>
      <c r="P4" s="157"/>
      <c r="Q4" s="157"/>
    </row>
    <row r="5" spans="2:17" ht="18" x14ac:dyDescent="0.25">
      <c r="B5" s="166" t="s">
        <v>0</v>
      </c>
      <c r="C5" s="166"/>
      <c r="D5" s="166"/>
      <c r="E5" s="166"/>
      <c r="F5" s="166"/>
      <c r="G5" s="166"/>
      <c r="H5" s="166"/>
      <c r="I5" s="166"/>
      <c r="J5" s="166"/>
      <c r="K5" s="166"/>
      <c r="L5" s="166"/>
      <c r="M5" s="166"/>
      <c r="N5" s="166"/>
      <c r="O5" s="166"/>
      <c r="P5" s="166"/>
      <c r="Q5" s="166"/>
    </row>
    <row r="6" spans="2:17" ht="18" x14ac:dyDescent="0.25">
      <c r="B6" s="166" t="s">
        <v>113</v>
      </c>
      <c r="C6" s="166"/>
      <c r="D6" s="166"/>
      <c r="E6" s="166"/>
      <c r="F6" s="166"/>
      <c r="G6" s="166"/>
      <c r="H6" s="166"/>
      <c r="I6" s="166"/>
      <c r="J6" s="166"/>
      <c r="K6" s="166"/>
      <c r="L6" s="166"/>
      <c r="M6" s="166"/>
      <c r="N6" s="166"/>
      <c r="O6" s="166"/>
      <c r="P6" s="166"/>
      <c r="Q6" s="166"/>
    </row>
    <row r="9" spans="2:17" x14ac:dyDescent="0.25">
      <c r="C9" s="167" t="s">
        <v>111</v>
      </c>
      <c r="D9" s="167"/>
      <c r="E9" s="167"/>
      <c r="F9" s="168"/>
      <c r="G9" s="168"/>
      <c r="H9" s="168"/>
      <c r="I9" s="168"/>
      <c r="J9" s="168"/>
      <c r="K9" s="168"/>
      <c r="L9" s="168"/>
      <c r="M9" s="168"/>
    </row>
    <row r="10" spans="2:17" ht="15.75" thickBot="1" x14ac:dyDescent="0.3"/>
    <row r="11" spans="2:17" s="50" customFormat="1" ht="90" x14ac:dyDescent="0.25">
      <c r="C11" s="51" t="s">
        <v>67</v>
      </c>
      <c r="D11" s="52" t="s">
        <v>68</v>
      </c>
      <c r="E11" s="52" t="s">
        <v>69</v>
      </c>
      <c r="F11" s="52" t="s">
        <v>70</v>
      </c>
      <c r="G11" s="52" t="s">
        <v>71</v>
      </c>
      <c r="H11" s="52" t="s">
        <v>72</v>
      </c>
      <c r="I11" s="52" t="s">
        <v>73</v>
      </c>
      <c r="J11" s="52" t="s">
        <v>74</v>
      </c>
      <c r="K11" s="52" t="s">
        <v>75</v>
      </c>
      <c r="L11" s="52" t="s">
        <v>97</v>
      </c>
      <c r="M11" s="52" t="s">
        <v>76</v>
      </c>
      <c r="N11" s="52" t="s">
        <v>93</v>
      </c>
      <c r="O11" s="52" t="s">
        <v>77</v>
      </c>
      <c r="P11" s="53" t="s">
        <v>78</v>
      </c>
      <c r="Q11" s="53" t="s">
        <v>120</v>
      </c>
    </row>
    <row r="12" spans="2:17" x14ac:dyDescent="0.25">
      <c r="C12" s="101">
        <v>1</v>
      </c>
      <c r="D12" s="102"/>
      <c r="E12" s="102"/>
      <c r="F12" s="103"/>
      <c r="G12" s="102"/>
      <c r="H12" s="102"/>
      <c r="I12" s="104"/>
      <c r="J12" s="105"/>
      <c r="K12" s="105"/>
      <c r="L12" s="106"/>
      <c r="M12" s="102"/>
      <c r="N12" s="98">
        <v>0</v>
      </c>
      <c r="O12" s="99" t="e">
        <f>+F12/(G12*30)</f>
        <v>#DIV/0!</v>
      </c>
      <c r="P12" s="100" t="e">
        <f>+O12*N12*I12</f>
        <v>#DIV/0!</v>
      </c>
      <c r="Q12" s="126" t="e">
        <f>+P12/908526</f>
        <v>#DIV/0!</v>
      </c>
    </row>
    <row r="13" spans="2:17" x14ac:dyDescent="0.25">
      <c r="C13" s="101">
        <v>2</v>
      </c>
      <c r="D13" s="102"/>
      <c r="E13" s="102"/>
      <c r="F13" s="103"/>
      <c r="G13" s="102"/>
      <c r="H13" s="102"/>
      <c r="I13" s="104"/>
      <c r="J13" s="105"/>
      <c r="K13" s="105"/>
      <c r="L13" s="106"/>
      <c r="M13" s="102"/>
      <c r="N13" s="98">
        <f t="shared" ref="N13:N22" si="0">+G13*30-M13</f>
        <v>0</v>
      </c>
      <c r="O13" s="99" t="e">
        <f t="shared" ref="O13:O22" si="1">+F13/(G13*30)</f>
        <v>#DIV/0!</v>
      </c>
      <c r="P13" s="100" t="e">
        <f t="shared" ref="P13:P22" si="2">+O13*N13*I13</f>
        <v>#DIV/0!</v>
      </c>
      <c r="Q13" s="126" t="e">
        <f t="shared" ref="Q13:Q22" si="3">+P13/908526</f>
        <v>#DIV/0!</v>
      </c>
    </row>
    <row r="14" spans="2:17" x14ac:dyDescent="0.25">
      <c r="C14" s="101">
        <v>3</v>
      </c>
      <c r="D14" s="102"/>
      <c r="E14" s="102"/>
      <c r="F14" s="103"/>
      <c r="G14" s="102"/>
      <c r="H14" s="102"/>
      <c r="I14" s="104"/>
      <c r="J14" s="105"/>
      <c r="K14" s="105"/>
      <c r="L14" s="106"/>
      <c r="M14" s="102"/>
      <c r="N14" s="98">
        <f t="shared" si="0"/>
        <v>0</v>
      </c>
      <c r="O14" s="99" t="e">
        <f t="shared" si="1"/>
        <v>#DIV/0!</v>
      </c>
      <c r="P14" s="100" t="e">
        <f t="shared" si="2"/>
        <v>#DIV/0!</v>
      </c>
      <c r="Q14" s="126" t="e">
        <f t="shared" si="3"/>
        <v>#DIV/0!</v>
      </c>
    </row>
    <row r="15" spans="2:17" x14ac:dyDescent="0.25">
      <c r="C15" s="101">
        <v>4</v>
      </c>
      <c r="D15" s="102"/>
      <c r="E15" s="102"/>
      <c r="F15" s="103"/>
      <c r="G15" s="102"/>
      <c r="H15" s="102"/>
      <c r="I15" s="104"/>
      <c r="J15" s="105"/>
      <c r="K15" s="105"/>
      <c r="L15" s="106"/>
      <c r="M15" s="102"/>
      <c r="N15" s="98">
        <f t="shared" si="0"/>
        <v>0</v>
      </c>
      <c r="O15" s="99" t="e">
        <f t="shared" si="1"/>
        <v>#DIV/0!</v>
      </c>
      <c r="P15" s="100" t="e">
        <f t="shared" si="2"/>
        <v>#DIV/0!</v>
      </c>
      <c r="Q15" s="126" t="e">
        <f t="shared" si="3"/>
        <v>#DIV/0!</v>
      </c>
    </row>
    <row r="16" spans="2:17" x14ac:dyDescent="0.25">
      <c r="C16" s="101">
        <v>5</v>
      </c>
      <c r="D16" s="102"/>
      <c r="E16" s="102"/>
      <c r="F16" s="103"/>
      <c r="G16" s="102"/>
      <c r="H16" s="102"/>
      <c r="I16" s="104"/>
      <c r="J16" s="105"/>
      <c r="K16" s="105"/>
      <c r="L16" s="106"/>
      <c r="M16" s="102"/>
      <c r="N16" s="98">
        <f t="shared" si="0"/>
        <v>0</v>
      </c>
      <c r="O16" s="99" t="e">
        <f t="shared" si="1"/>
        <v>#DIV/0!</v>
      </c>
      <c r="P16" s="100" t="e">
        <f t="shared" si="2"/>
        <v>#DIV/0!</v>
      </c>
      <c r="Q16" s="126" t="e">
        <f t="shared" si="3"/>
        <v>#DIV/0!</v>
      </c>
    </row>
    <row r="17" spans="3:17" x14ac:dyDescent="0.25">
      <c r="C17" s="101">
        <v>6</v>
      </c>
      <c r="D17" s="102"/>
      <c r="E17" s="102"/>
      <c r="F17" s="103"/>
      <c r="G17" s="102"/>
      <c r="H17" s="102"/>
      <c r="I17" s="104"/>
      <c r="J17" s="105"/>
      <c r="K17" s="105"/>
      <c r="L17" s="106"/>
      <c r="M17" s="102"/>
      <c r="N17" s="98">
        <f t="shared" si="0"/>
        <v>0</v>
      </c>
      <c r="O17" s="99" t="e">
        <f t="shared" si="1"/>
        <v>#DIV/0!</v>
      </c>
      <c r="P17" s="100" t="e">
        <f t="shared" si="2"/>
        <v>#DIV/0!</v>
      </c>
      <c r="Q17" s="126" t="e">
        <f t="shared" si="3"/>
        <v>#DIV/0!</v>
      </c>
    </row>
    <row r="18" spans="3:17" x14ac:dyDescent="0.25">
      <c r="C18" s="101">
        <v>7</v>
      </c>
      <c r="D18" s="102"/>
      <c r="E18" s="102"/>
      <c r="F18" s="103"/>
      <c r="G18" s="102"/>
      <c r="H18" s="102"/>
      <c r="I18" s="104"/>
      <c r="J18" s="105"/>
      <c r="K18" s="105"/>
      <c r="L18" s="106"/>
      <c r="M18" s="102"/>
      <c r="N18" s="98">
        <f t="shared" si="0"/>
        <v>0</v>
      </c>
      <c r="O18" s="99" t="e">
        <f t="shared" si="1"/>
        <v>#DIV/0!</v>
      </c>
      <c r="P18" s="100" t="e">
        <f t="shared" si="2"/>
        <v>#DIV/0!</v>
      </c>
      <c r="Q18" s="126" t="e">
        <f t="shared" si="3"/>
        <v>#DIV/0!</v>
      </c>
    </row>
    <row r="19" spans="3:17" x14ac:dyDescent="0.25">
      <c r="C19" s="101">
        <v>8</v>
      </c>
      <c r="D19" s="102"/>
      <c r="E19" s="102"/>
      <c r="F19" s="103"/>
      <c r="G19" s="102"/>
      <c r="H19" s="102"/>
      <c r="I19" s="104"/>
      <c r="J19" s="105"/>
      <c r="K19" s="105"/>
      <c r="L19" s="106"/>
      <c r="M19" s="102"/>
      <c r="N19" s="98">
        <f t="shared" si="0"/>
        <v>0</v>
      </c>
      <c r="O19" s="99" t="e">
        <f t="shared" si="1"/>
        <v>#DIV/0!</v>
      </c>
      <c r="P19" s="100" t="e">
        <f t="shared" si="2"/>
        <v>#DIV/0!</v>
      </c>
      <c r="Q19" s="126" t="e">
        <f t="shared" si="3"/>
        <v>#DIV/0!</v>
      </c>
    </row>
    <row r="20" spans="3:17" x14ac:dyDescent="0.25">
      <c r="C20" s="101">
        <v>9</v>
      </c>
      <c r="D20" s="102"/>
      <c r="E20" s="102"/>
      <c r="F20" s="103"/>
      <c r="G20" s="102"/>
      <c r="H20" s="102"/>
      <c r="I20" s="104"/>
      <c r="J20" s="105"/>
      <c r="K20" s="105"/>
      <c r="L20" s="106"/>
      <c r="M20" s="102"/>
      <c r="N20" s="98">
        <f t="shared" si="0"/>
        <v>0</v>
      </c>
      <c r="O20" s="99" t="e">
        <f t="shared" si="1"/>
        <v>#DIV/0!</v>
      </c>
      <c r="P20" s="100" t="e">
        <f t="shared" si="2"/>
        <v>#DIV/0!</v>
      </c>
      <c r="Q20" s="126" t="e">
        <f t="shared" si="3"/>
        <v>#DIV/0!</v>
      </c>
    </row>
    <row r="21" spans="3:17" x14ac:dyDescent="0.25">
      <c r="C21" s="101">
        <v>10</v>
      </c>
      <c r="D21" s="102"/>
      <c r="E21" s="102"/>
      <c r="F21" s="103"/>
      <c r="G21" s="102"/>
      <c r="H21" s="102"/>
      <c r="I21" s="104"/>
      <c r="J21" s="105"/>
      <c r="K21" s="105"/>
      <c r="L21" s="106"/>
      <c r="M21" s="102"/>
      <c r="N21" s="98">
        <f t="shared" si="0"/>
        <v>0</v>
      </c>
      <c r="O21" s="99" t="e">
        <f t="shared" si="1"/>
        <v>#DIV/0!</v>
      </c>
      <c r="P21" s="100" t="e">
        <f t="shared" si="2"/>
        <v>#DIV/0!</v>
      </c>
      <c r="Q21" s="126" t="e">
        <f t="shared" si="3"/>
        <v>#DIV/0!</v>
      </c>
    </row>
    <row r="22" spans="3:17" x14ac:dyDescent="0.25">
      <c r="C22" s="101" t="s">
        <v>79</v>
      </c>
      <c r="D22" s="102"/>
      <c r="E22" s="102"/>
      <c r="F22" s="103"/>
      <c r="G22" s="102"/>
      <c r="H22" s="102"/>
      <c r="I22" s="104"/>
      <c r="J22" s="105"/>
      <c r="K22" s="105"/>
      <c r="L22" s="106"/>
      <c r="M22" s="102"/>
      <c r="N22" s="98">
        <f t="shared" si="0"/>
        <v>0</v>
      </c>
      <c r="O22" s="99" t="e">
        <f t="shared" si="1"/>
        <v>#DIV/0!</v>
      </c>
      <c r="P22" s="100" t="e">
        <f t="shared" si="2"/>
        <v>#DIV/0!</v>
      </c>
      <c r="Q22" s="126" t="e">
        <f t="shared" si="3"/>
        <v>#DIV/0!</v>
      </c>
    </row>
    <row r="23" spans="3:17" ht="25.5" customHeight="1" thickBot="1" x14ac:dyDescent="0.3">
      <c r="C23" s="169" t="s">
        <v>80</v>
      </c>
      <c r="D23" s="170"/>
      <c r="E23" s="170"/>
      <c r="F23" s="170"/>
      <c r="G23" s="170"/>
      <c r="H23" s="170"/>
      <c r="I23" s="170"/>
      <c r="J23" s="170"/>
      <c r="K23" s="170"/>
      <c r="L23" s="170"/>
      <c r="M23" s="170"/>
      <c r="N23" s="170"/>
      <c r="O23" s="171"/>
      <c r="P23" s="107" t="e">
        <f>SUM(P12:P22)</f>
        <v>#DIV/0!</v>
      </c>
      <c r="Q23" s="127" t="e">
        <f>SUM(Q12:Q22)</f>
        <v>#DIV/0!</v>
      </c>
    </row>
    <row r="24" spans="3:17" x14ac:dyDescent="0.25">
      <c r="C24" s="43"/>
      <c r="D24" s="43"/>
      <c r="E24" s="43"/>
      <c r="F24" s="44"/>
      <c r="G24" s="43"/>
      <c r="H24" s="43"/>
      <c r="I24" s="43"/>
      <c r="J24" s="43"/>
      <c r="K24" s="43"/>
      <c r="L24" s="43"/>
      <c r="M24" s="43"/>
      <c r="N24" s="43"/>
      <c r="O24" s="43"/>
      <c r="P24" s="43"/>
      <c r="Q24" s="45"/>
    </row>
    <row r="25" spans="3:17" x14ac:dyDescent="0.25">
      <c r="C25" s="46"/>
      <c r="D25" s="46"/>
      <c r="E25" s="46"/>
      <c r="F25" s="47"/>
      <c r="G25" s="46"/>
      <c r="H25" s="46"/>
      <c r="I25" s="46"/>
      <c r="J25" s="46"/>
      <c r="K25" s="46"/>
      <c r="L25" s="46"/>
      <c r="M25" s="46"/>
      <c r="N25" s="46"/>
      <c r="O25" s="46"/>
      <c r="P25" s="46"/>
      <c r="Q25" s="48"/>
    </row>
    <row r="26" spans="3:17" x14ac:dyDescent="0.25">
      <c r="C26" s="165" t="s">
        <v>81</v>
      </c>
      <c r="D26" s="165"/>
      <c r="E26" s="165"/>
      <c r="F26" s="165"/>
      <c r="G26" s="165"/>
      <c r="H26" s="165"/>
      <c r="I26" s="165"/>
      <c r="J26" s="165"/>
      <c r="K26" s="165"/>
      <c r="L26" s="165"/>
      <c r="M26" s="165"/>
      <c r="N26" s="165"/>
      <c r="O26" s="165"/>
      <c r="P26" s="165"/>
      <c r="Q26" s="165"/>
    </row>
    <row r="27" spans="3:17" x14ac:dyDescent="0.25">
      <c r="C27" s="165" t="s">
        <v>82</v>
      </c>
      <c r="D27" s="165"/>
      <c r="E27" s="165"/>
      <c r="F27" s="165"/>
      <c r="G27" s="165"/>
      <c r="H27" s="165"/>
      <c r="I27" s="165"/>
      <c r="J27" s="165"/>
      <c r="K27" s="165"/>
      <c r="L27" s="165"/>
      <c r="M27" s="165"/>
      <c r="N27" s="165"/>
      <c r="O27" s="165"/>
      <c r="P27" s="165"/>
      <c r="Q27" s="165"/>
    </row>
    <row r="28" spans="3:17" x14ac:dyDescent="0.25">
      <c r="C28" s="55"/>
      <c r="D28" s="55"/>
      <c r="E28" s="55"/>
      <c r="F28" s="55"/>
      <c r="G28" s="55"/>
      <c r="H28" s="55"/>
      <c r="I28" s="55"/>
      <c r="J28" s="55"/>
      <c r="K28" s="55"/>
      <c r="L28" s="55"/>
      <c r="M28" s="55"/>
      <c r="N28" s="55"/>
      <c r="O28" s="55"/>
      <c r="P28" s="123"/>
      <c r="Q28" s="55"/>
    </row>
    <row r="29" spans="3:17" x14ac:dyDescent="0.25">
      <c r="C29" s="55" t="s">
        <v>83</v>
      </c>
      <c r="D29" s="55"/>
      <c r="E29" s="55"/>
      <c r="F29" s="55"/>
      <c r="G29" s="55"/>
      <c r="H29" s="55"/>
      <c r="I29" s="55"/>
      <c r="J29" s="55"/>
      <c r="K29" s="55"/>
      <c r="L29" s="55"/>
      <c r="M29" s="55"/>
      <c r="N29" s="55"/>
      <c r="O29" s="55"/>
      <c r="P29" s="123"/>
      <c r="Q29" s="55"/>
    </row>
    <row r="30" spans="3:17" x14ac:dyDescent="0.25">
      <c r="C30" s="165" t="s">
        <v>84</v>
      </c>
      <c r="D30" s="165"/>
      <c r="E30" s="165"/>
      <c r="F30" s="165"/>
      <c r="G30" s="165"/>
      <c r="H30" s="165"/>
      <c r="I30" s="165"/>
      <c r="J30" s="165"/>
      <c r="K30" s="165"/>
      <c r="L30" s="165"/>
      <c r="M30" s="165"/>
      <c r="N30" s="165"/>
      <c r="O30" s="165"/>
      <c r="P30" s="165"/>
      <c r="Q30" s="165"/>
    </row>
    <row r="31" spans="3:17" x14ac:dyDescent="0.25">
      <c r="C31" s="56" t="s">
        <v>85</v>
      </c>
      <c r="D31" s="57"/>
      <c r="E31" s="57"/>
      <c r="F31" s="57"/>
      <c r="G31" s="57"/>
      <c r="H31" s="57"/>
      <c r="I31" s="57"/>
      <c r="J31" s="57"/>
      <c r="K31" s="57"/>
      <c r="L31" s="57"/>
      <c r="M31" s="57"/>
      <c r="N31" s="57"/>
      <c r="O31" s="57"/>
      <c r="P31" s="57"/>
      <c r="Q31" s="57"/>
    </row>
    <row r="32" spans="3:17" x14ac:dyDescent="0.25">
      <c r="C32" s="56" t="s">
        <v>86</v>
      </c>
      <c r="D32" s="57"/>
      <c r="E32" s="57"/>
      <c r="F32" s="57"/>
      <c r="G32" s="57"/>
      <c r="H32" s="57"/>
      <c r="I32" s="57"/>
      <c r="J32" s="57"/>
      <c r="K32" s="57"/>
      <c r="L32" s="57"/>
      <c r="M32" s="57"/>
      <c r="N32" s="57"/>
      <c r="O32" s="57"/>
      <c r="P32" s="57"/>
      <c r="Q32" s="57"/>
    </row>
    <row r="33" spans="3:17" x14ac:dyDescent="0.25">
      <c r="C33" s="58" t="s">
        <v>98</v>
      </c>
      <c r="D33" s="57"/>
      <c r="E33" s="57"/>
      <c r="F33" s="57"/>
      <c r="G33" s="57"/>
      <c r="H33" s="57"/>
      <c r="I33" s="57"/>
      <c r="J33" s="57"/>
      <c r="K33" s="57"/>
      <c r="L33" s="57"/>
      <c r="M33" s="57"/>
      <c r="N33" s="57"/>
      <c r="O33" s="57"/>
      <c r="P33" s="57"/>
      <c r="Q33" s="57"/>
    </row>
    <row r="34" spans="3:17" x14ac:dyDescent="0.25">
      <c r="C34" s="165" t="s">
        <v>87</v>
      </c>
      <c r="D34" s="165"/>
      <c r="E34" s="165"/>
      <c r="F34" s="165"/>
      <c r="G34" s="165"/>
      <c r="H34" s="165"/>
      <c r="I34" s="165"/>
      <c r="J34" s="165"/>
      <c r="K34" s="165"/>
      <c r="L34" s="165"/>
      <c r="M34" s="165"/>
      <c r="N34" s="165"/>
      <c r="O34" s="165"/>
      <c r="P34" s="165"/>
      <c r="Q34" s="165"/>
    </row>
    <row r="35" spans="3:17" x14ac:dyDescent="0.25">
      <c r="C35" s="165"/>
      <c r="D35" s="165"/>
      <c r="E35" s="165"/>
      <c r="F35" s="165"/>
      <c r="G35" s="165"/>
      <c r="H35" s="165"/>
      <c r="I35" s="165"/>
      <c r="J35" s="165"/>
      <c r="K35" s="165"/>
      <c r="L35" s="165"/>
      <c r="M35" s="165"/>
      <c r="N35" s="165"/>
      <c r="O35" s="165"/>
      <c r="P35" s="165"/>
      <c r="Q35" s="165"/>
    </row>
    <row r="36" spans="3:17" x14ac:dyDescent="0.25">
      <c r="C36" s="55"/>
      <c r="D36" s="55"/>
      <c r="E36" s="55"/>
      <c r="F36" s="55"/>
      <c r="G36" s="55"/>
      <c r="H36" s="55"/>
      <c r="I36" s="55"/>
      <c r="J36" s="55"/>
      <c r="K36" s="55"/>
      <c r="L36" s="55"/>
      <c r="M36" s="55"/>
      <c r="N36" s="55"/>
      <c r="O36" s="55"/>
      <c r="P36" s="123"/>
      <c r="Q36" s="55"/>
    </row>
    <row r="37" spans="3:17" x14ac:dyDescent="0.25">
      <c r="C37" s="165"/>
      <c r="D37" s="165"/>
      <c r="E37" s="165"/>
      <c r="F37" s="165"/>
      <c r="G37" s="165"/>
      <c r="H37" s="165"/>
      <c r="I37" s="165"/>
      <c r="J37" s="165"/>
      <c r="K37" s="165"/>
      <c r="L37" s="165"/>
      <c r="M37" s="165"/>
      <c r="N37" s="165"/>
      <c r="O37" s="165"/>
      <c r="P37" s="165"/>
      <c r="Q37" s="165"/>
    </row>
    <row r="38" spans="3:17" x14ac:dyDescent="0.25">
      <c r="C38" s="49" t="s">
        <v>88</v>
      </c>
      <c r="D38" s="49"/>
      <c r="E38" s="49"/>
      <c r="F38" s="49"/>
      <c r="G38" s="49"/>
      <c r="H38" s="49" t="s">
        <v>89</v>
      </c>
      <c r="I38" s="49"/>
      <c r="J38" s="49"/>
      <c r="K38" s="49"/>
      <c r="L38" s="49"/>
      <c r="M38" s="49"/>
      <c r="N38" s="49"/>
      <c r="O38" s="49"/>
      <c r="P38" s="49"/>
      <c r="Q38" s="49"/>
    </row>
    <row r="39" spans="3:17" x14ac:dyDescent="0.25">
      <c r="C39" s="49" t="s">
        <v>90</v>
      </c>
      <c r="D39" s="49"/>
      <c r="E39" s="49"/>
      <c r="F39" s="49"/>
      <c r="G39" s="49"/>
      <c r="H39" s="49" t="s">
        <v>91</v>
      </c>
      <c r="I39" s="49"/>
      <c r="J39" s="49"/>
      <c r="K39" s="49"/>
      <c r="L39" s="49"/>
      <c r="M39" s="49"/>
      <c r="N39" s="49"/>
      <c r="O39" s="49"/>
      <c r="P39" s="49"/>
      <c r="Q39" s="49"/>
    </row>
    <row r="40" spans="3:17" x14ac:dyDescent="0.25">
      <c r="C40" s="49" t="s">
        <v>42</v>
      </c>
      <c r="D40" s="49"/>
      <c r="E40" s="49"/>
      <c r="F40" s="49"/>
      <c r="G40" s="49"/>
      <c r="H40" s="49" t="s">
        <v>92</v>
      </c>
      <c r="I40" s="49"/>
      <c r="J40" s="49"/>
      <c r="K40" s="49"/>
      <c r="L40" s="49"/>
      <c r="M40" s="49"/>
      <c r="N40" s="49"/>
      <c r="O40" s="49"/>
      <c r="P40" s="49"/>
      <c r="Q40" s="49"/>
    </row>
    <row r="41" spans="3:17" x14ac:dyDescent="0.25">
      <c r="C41" s="49"/>
      <c r="D41" s="49"/>
      <c r="E41" s="49"/>
      <c r="F41" s="49"/>
      <c r="G41" s="49"/>
      <c r="H41" s="49" t="s">
        <v>42</v>
      </c>
      <c r="I41" s="49"/>
      <c r="J41" s="49"/>
      <c r="K41" s="49"/>
      <c r="L41" s="49"/>
      <c r="M41" s="49"/>
      <c r="N41" s="49"/>
      <c r="O41" s="49"/>
      <c r="P41" s="49"/>
      <c r="Q41" s="49"/>
    </row>
    <row r="42" spans="3:17" x14ac:dyDescent="0.25">
      <c r="C42" s="49"/>
      <c r="D42" s="49"/>
      <c r="E42" s="49"/>
      <c r="F42" s="49"/>
      <c r="G42" s="49"/>
      <c r="H42" s="49"/>
      <c r="I42" s="49"/>
      <c r="J42" s="49"/>
      <c r="K42" s="49"/>
      <c r="L42" s="49"/>
      <c r="M42" s="49"/>
      <c r="N42" s="49"/>
      <c r="O42" s="49"/>
      <c r="P42" s="49"/>
      <c r="Q42" s="49"/>
    </row>
  </sheetData>
  <mergeCells count="15">
    <mergeCell ref="C35:Q35"/>
    <mergeCell ref="C37:Q37"/>
    <mergeCell ref="B1:Q1"/>
    <mergeCell ref="B3:Q3"/>
    <mergeCell ref="B4:Q4"/>
    <mergeCell ref="B5:Q5"/>
    <mergeCell ref="B6:Q6"/>
    <mergeCell ref="C9:E9"/>
    <mergeCell ref="F9:M9"/>
    <mergeCell ref="C23:O23"/>
    <mergeCell ref="C26:Q26"/>
    <mergeCell ref="C27:Q27"/>
    <mergeCell ref="C30:Q30"/>
    <mergeCell ref="C34:Q34"/>
    <mergeCell ref="B2:H2"/>
  </mergeCells>
  <pageMargins left="0.70866141732283472" right="0.70866141732283472" top="0.74803149606299213" bottom="0.74803149606299213" header="0.31496062992125984" footer="0.31496062992125984"/>
  <pageSetup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1"/>
  <sheetViews>
    <sheetView view="pageBreakPreview" zoomScaleNormal="100" zoomScaleSheetLayoutView="100" workbookViewId="0">
      <selection activeCell="J16" sqref="J16"/>
    </sheetView>
  </sheetViews>
  <sheetFormatPr baseColWidth="10" defaultColWidth="11.42578125" defaultRowHeight="15" x14ac:dyDescent="0.25"/>
  <cols>
    <col min="2" max="2" width="14.7109375" customWidth="1"/>
    <col min="3" max="3" width="15" customWidth="1"/>
    <col min="5" max="5" width="19" customWidth="1"/>
  </cols>
  <sheetData>
    <row r="2" spans="2:9" ht="18" x14ac:dyDescent="0.25">
      <c r="B2" s="166"/>
      <c r="C2" s="166"/>
      <c r="D2" s="166"/>
      <c r="E2" s="166"/>
      <c r="F2" s="166"/>
    </row>
    <row r="3" spans="2:9" ht="18" x14ac:dyDescent="0.25">
      <c r="B3" s="166" t="s">
        <v>0</v>
      </c>
      <c r="C3" s="166"/>
      <c r="D3" s="166"/>
      <c r="E3" s="166"/>
      <c r="F3" s="166"/>
    </row>
    <row r="4" spans="2:9" ht="18.75" x14ac:dyDescent="0.3">
      <c r="B4" s="157" t="s">
        <v>46</v>
      </c>
      <c r="C4" s="157"/>
      <c r="D4" s="157"/>
      <c r="E4" s="157"/>
      <c r="F4" s="157"/>
    </row>
    <row r="5" spans="2:9" ht="18.75" x14ac:dyDescent="0.3">
      <c r="B5" s="26"/>
      <c r="C5" s="26"/>
      <c r="D5" s="26"/>
      <c r="E5" s="26"/>
      <c r="F5" s="6"/>
    </row>
    <row r="6" spans="2:9" ht="18.75" x14ac:dyDescent="0.3">
      <c r="B6" s="157" t="str">
        <f>+'K Residual - Resumen'!A3</f>
        <v>CONVOCATORIA PUBLICA 019 DE 2021</v>
      </c>
      <c r="C6" s="157"/>
      <c r="D6" s="157"/>
      <c r="E6" s="157"/>
      <c r="F6" s="157"/>
    </row>
    <row r="7" spans="2:9" ht="18.75" x14ac:dyDescent="0.3">
      <c r="B7" s="157" t="s">
        <v>47</v>
      </c>
      <c r="C7" s="157"/>
      <c r="D7" s="157"/>
      <c r="E7" s="157"/>
      <c r="F7" s="157"/>
    </row>
    <row r="8" spans="2:9" ht="15.75" x14ac:dyDescent="0.25">
      <c r="B8" s="177" t="s">
        <v>1</v>
      </c>
      <c r="C8" s="177"/>
      <c r="D8" s="177"/>
      <c r="E8" s="177"/>
      <c r="F8" s="177"/>
    </row>
    <row r="9" spans="2:9" ht="15.75" x14ac:dyDescent="0.25">
      <c r="B9" s="38"/>
      <c r="C9" s="38"/>
      <c r="D9" s="38"/>
      <c r="E9" s="38"/>
      <c r="F9" s="38"/>
    </row>
    <row r="10" spans="2:9" ht="18.75" x14ac:dyDescent="0.3">
      <c r="B10" s="36" t="s">
        <v>17</v>
      </c>
      <c r="C10" s="158"/>
      <c r="D10" s="158"/>
      <c r="E10" s="158"/>
      <c r="F10" s="158"/>
      <c r="G10" s="117"/>
      <c r="H10" s="117"/>
      <c r="I10" s="117"/>
    </row>
    <row r="12" spans="2:9" ht="15" customHeight="1" x14ac:dyDescent="0.25">
      <c r="B12" s="178" t="s">
        <v>2</v>
      </c>
      <c r="C12" s="179"/>
      <c r="D12" s="182" t="s">
        <v>3</v>
      </c>
      <c r="E12" s="183"/>
      <c r="F12" s="184"/>
    </row>
    <row r="13" spans="2:9" ht="30.75" customHeight="1" x14ac:dyDescent="0.25">
      <c r="B13" s="180"/>
      <c r="C13" s="181"/>
      <c r="D13" s="185"/>
      <c r="E13" s="186"/>
      <c r="F13" s="187"/>
    </row>
    <row r="14" spans="2:9" ht="17.25" customHeight="1" x14ac:dyDescent="0.25">
      <c r="B14" s="172">
        <v>2020</v>
      </c>
      <c r="C14" s="173"/>
      <c r="D14" s="174"/>
      <c r="E14" s="175"/>
      <c r="F14" s="176"/>
    </row>
    <row r="15" spans="2:9" x14ac:dyDescent="0.25">
      <c r="B15" s="172">
        <v>2019</v>
      </c>
      <c r="C15" s="173"/>
      <c r="D15" s="174"/>
      <c r="E15" s="175"/>
      <c r="F15" s="176"/>
    </row>
    <row r="16" spans="2:9" x14ac:dyDescent="0.25">
      <c r="B16" s="172">
        <v>2018</v>
      </c>
      <c r="C16" s="173"/>
      <c r="D16" s="174"/>
      <c r="E16" s="175"/>
      <c r="F16" s="176"/>
    </row>
    <row r="17" spans="2:6" x14ac:dyDescent="0.25">
      <c r="B17" s="190">
        <v>2017</v>
      </c>
      <c r="C17" s="190"/>
      <c r="D17" s="174"/>
      <c r="E17" s="175"/>
      <c r="F17" s="176"/>
    </row>
    <row r="18" spans="2:6" x14ac:dyDescent="0.25">
      <c r="B18" s="172">
        <v>2016</v>
      </c>
      <c r="C18" s="173"/>
      <c r="D18" s="174"/>
      <c r="E18" s="175"/>
      <c r="F18" s="176"/>
    </row>
    <row r="19" spans="2:6" x14ac:dyDescent="0.25">
      <c r="B19" s="191"/>
      <c r="C19" s="191"/>
      <c r="D19" s="192"/>
      <c r="E19" s="193"/>
      <c r="F19" s="194"/>
    </row>
    <row r="21" spans="2:6" ht="106.5" customHeight="1" x14ac:dyDescent="0.25">
      <c r="B21" s="188" t="s">
        <v>110</v>
      </c>
      <c r="C21" s="189"/>
      <c r="D21" s="189"/>
      <c r="E21" s="189"/>
      <c r="F21" s="189"/>
    </row>
  </sheetData>
  <mergeCells count="22">
    <mergeCell ref="B21:F21"/>
    <mergeCell ref="B17:C17"/>
    <mergeCell ref="D17:F17"/>
    <mergeCell ref="B18:C18"/>
    <mergeCell ref="D18:F18"/>
    <mergeCell ref="B19:C19"/>
    <mergeCell ref="D19:F19"/>
    <mergeCell ref="B15:C15"/>
    <mergeCell ref="D15:F15"/>
    <mergeCell ref="B16:C16"/>
    <mergeCell ref="D16:F16"/>
    <mergeCell ref="B2:F2"/>
    <mergeCell ref="B3:F3"/>
    <mergeCell ref="B8:F8"/>
    <mergeCell ref="B12:C13"/>
    <mergeCell ref="D12:F13"/>
    <mergeCell ref="B4:F4"/>
    <mergeCell ref="B6:F6"/>
    <mergeCell ref="B7:F7"/>
    <mergeCell ref="C10:F10"/>
    <mergeCell ref="D14:F14"/>
    <mergeCell ref="B14:C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6"/>
  <sheetViews>
    <sheetView view="pageBreakPreview" topLeftCell="A28" zoomScaleNormal="85" zoomScaleSheetLayoutView="100" workbookViewId="0">
      <selection activeCell="G9" sqref="G9:H9"/>
    </sheetView>
  </sheetViews>
  <sheetFormatPr baseColWidth="10" defaultColWidth="11.42578125" defaultRowHeight="14.25" x14ac:dyDescent="0.2"/>
  <cols>
    <col min="1" max="1" width="11.42578125" style="5"/>
    <col min="2" max="2" width="16.42578125" style="5" customWidth="1"/>
    <col min="3" max="3" width="14.7109375" style="5" customWidth="1"/>
    <col min="4" max="5" width="16.140625" style="5" customWidth="1"/>
    <col min="6" max="6" width="13.42578125" style="5" customWidth="1"/>
    <col min="7" max="7" width="22.5703125" style="66" bestFit="1" customWidth="1"/>
    <col min="8" max="8" width="18.7109375" style="5" customWidth="1"/>
    <col min="9" max="16384" width="11.42578125" style="5"/>
  </cols>
  <sheetData>
    <row r="1" spans="2:9" ht="18.75" x14ac:dyDescent="0.3">
      <c r="B1" s="157" t="s">
        <v>46</v>
      </c>
      <c r="C1" s="157"/>
      <c r="D1" s="157"/>
      <c r="E1" s="157"/>
      <c r="F1" s="157"/>
      <c r="G1" s="157"/>
      <c r="H1" s="157"/>
      <c r="I1" s="26"/>
    </row>
    <row r="2" spans="2:9" ht="18.75" x14ac:dyDescent="0.3">
      <c r="B2" s="26"/>
      <c r="C2" s="26"/>
      <c r="D2" s="26"/>
      <c r="E2" s="26"/>
      <c r="F2" s="26"/>
      <c r="G2" s="65"/>
      <c r="H2" s="26"/>
      <c r="I2" s="26"/>
    </row>
    <row r="3" spans="2:9" ht="18.75" x14ac:dyDescent="0.3">
      <c r="B3" s="157" t="s">
        <v>118</v>
      </c>
      <c r="C3" s="157"/>
      <c r="D3" s="157"/>
      <c r="E3" s="157"/>
      <c r="F3" s="157"/>
      <c r="G3" s="157"/>
      <c r="H3" s="157"/>
      <c r="I3" s="26"/>
    </row>
    <row r="4" spans="2:9" ht="18.75" x14ac:dyDescent="0.3">
      <c r="B4" s="157" t="s">
        <v>47</v>
      </c>
      <c r="C4" s="157"/>
      <c r="D4" s="157"/>
      <c r="E4" s="157"/>
      <c r="F4" s="157"/>
      <c r="G4" s="157"/>
      <c r="H4" s="157"/>
      <c r="I4" s="26"/>
    </row>
    <row r="5" spans="2:9" ht="15.75" x14ac:dyDescent="0.2">
      <c r="B5" s="177" t="s">
        <v>4</v>
      </c>
      <c r="C5" s="177"/>
      <c r="D5" s="177"/>
      <c r="E5" s="177"/>
      <c r="F5" s="177"/>
      <c r="G5" s="177"/>
      <c r="H5" s="177"/>
    </row>
    <row r="6" spans="2:9" ht="15.75" x14ac:dyDescent="0.2">
      <c r="B6" s="38"/>
      <c r="C6" s="38"/>
      <c r="D6" s="38"/>
      <c r="E6" s="38"/>
      <c r="F6" s="38"/>
      <c r="G6" s="38"/>
      <c r="H6" s="38"/>
    </row>
    <row r="7" spans="2:9" ht="19.5" thickBot="1" x14ac:dyDescent="0.35">
      <c r="B7" s="36" t="s">
        <v>17</v>
      </c>
      <c r="C7" s="207"/>
      <c r="D7" s="207"/>
      <c r="E7" s="207"/>
      <c r="F7" s="207"/>
      <c r="G7" s="207"/>
      <c r="H7" s="207"/>
    </row>
    <row r="8" spans="2:9" ht="16.5" thickBot="1" x14ac:dyDescent="0.25">
      <c r="B8" s="208" t="s">
        <v>101</v>
      </c>
      <c r="C8" s="209"/>
      <c r="D8" s="209"/>
      <c r="E8" s="209"/>
      <c r="F8" s="209"/>
      <c r="G8" s="210">
        <f>+'K Residual - Resumen'!B23</f>
        <v>8502505495</v>
      </c>
      <c r="H8" s="211"/>
    </row>
    <row r="9" spans="2:9" ht="16.5" thickBot="1" x14ac:dyDescent="0.25">
      <c r="B9" s="208" t="s">
        <v>103</v>
      </c>
      <c r="C9" s="209"/>
      <c r="D9" s="209"/>
      <c r="E9" s="209"/>
      <c r="F9" s="209"/>
      <c r="G9" s="212"/>
      <c r="H9" s="213"/>
    </row>
    <row r="10" spans="2:9" ht="15" thickBot="1" x14ac:dyDescent="0.25"/>
    <row r="11" spans="2:9" ht="15" customHeight="1" x14ac:dyDescent="0.2">
      <c r="B11" s="197" t="s">
        <v>95</v>
      </c>
      <c r="C11" s="199" t="s">
        <v>94</v>
      </c>
      <c r="D11" s="63"/>
      <c r="E11" s="63"/>
      <c r="F11" s="201" t="s">
        <v>96</v>
      </c>
      <c r="G11" s="195" t="s">
        <v>106</v>
      </c>
      <c r="H11" s="203" t="s">
        <v>104</v>
      </c>
    </row>
    <row r="12" spans="2:9" ht="108.75" customHeight="1" thickBot="1" x14ac:dyDescent="0.25">
      <c r="B12" s="198"/>
      <c r="C12" s="200"/>
      <c r="D12" s="64" t="s">
        <v>102</v>
      </c>
      <c r="E12" s="64" t="s">
        <v>105</v>
      </c>
      <c r="F12" s="202"/>
      <c r="G12" s="196"/>
      <c r="H12" s="204"/>
    </row>
    <row r="13" spans="2:9" ht="15" thickBot="1" x14ac:dyDescent="0.25">
      <c r="B13" s="67"/>
      <c r="C13" s="68"/>
      <c r="D13" s="69"/>
      <c r="E13" s="69"/>
      <c r="F13" s="70"/>
      <c r="G13" s="71"/>
      <c r="H13" s="72"/>
    </row>
    <row r="14" spans="2:9" x14ac:dyDescent="0.2">
      <c r="B14" s="78"/>
      <c r="C14" s="79"/>
      <c r="D14" s="80"/>
      <c r="E14" s="81"/>
      <c r="F14" s="82"/>
      <c r="G14" s="73">
        <f>+D14*F14*E14</f>
        <v>0</v>
      </c>
      <c r="H14" s="73">
        <f>$G$9*G14</f>
        <v>0</v>
      </c>
    </row>
    <row r="15" spans="2:9" ht="15" customHeight="1" x14ac:dyDescent="0.2">
      <c r="B15" s="83"/>
      <c r="C15" s="84"/>
      <c r="D15" s="85"/>
      <c r="E15" s="86"/>
      <c r="F15" s="87"/>
      <c r="G15" s="74">
        <f t="shared" ref="G15:G33" si="0">+D15*F15*E15</f>
        <v>0</v>
      </c>
      <c r="H15" s="74">
        <f t="shared" ref="H15:H33" si="1">$G$9*G15</f>
        <v>0</v>
      </c>
    </row>
    <row r="16" spans="2:9" ht="15" customHeight="1" x14ac:dyDescent="0.2">
      <c r="B16" s="83"/>
      <c r="C16" s="84"/>
      <c r="D16" s="85"/>
      <c r="E16" s="86"/>
      <c r="F16" s="87"/>
      <c r="G16" s="74">
        <f t="shared" si="0"/>
        <v>0</v>
      </c>
      <c r="H16" s="74">
        <f t="shared" si="1"/>
        <v>0</v>
      </c>
    </row>
    <row r="17" spans="2:8" ht="15" customHeight="1" x14ac:dyDescent="0.2">
      <c r="B17" s="83"/>
      <c r="C17" s="84"/>
      <c r="D17" s="85"/>
      <c r="E17" s="86"/>
      <c r="F17" s="87"/>
      <c r="G17" s="74">
        <f t="shared" si="0"/>
        <v>0</v>
      </c>
      <c r="H17" s="74">
        <f t="shared" si="1"/>
        <v>0</v>
      </c>
    </row>
    <row r="18" spans="2:8" ht="15" customHeight="1" x14ac:dyDescent="0.2">
      <c r="B18" s="83"/>
      <c r="C18" s="84"/>
      <c r="D18" s="85"/>
      <c r="E18" s="86"/>
      <c r="F18" s="87"/>
      <c r="G18" s="74">
        <f t="shared" si="0"/>
        <v>0</v>
      </c>
      <c r="H18" s="74">
        <f t="shared" si="1"/>
        <v>0</v>
      </c>
    </row>
    <row r="19" spans="2:8" ht="15" customHeight="1" x14ac:dyDescent="0.2">
      <c r="B19" s="83"/>
      <c r="C19" s="84"/>
      <c r="D19" s="85"/>
      <c r="E19" s="86"/>
      <c r="F19" s="87"/>
      <c r="G19" s="74">
        <f t="shared" si="0"/>
        <v>0</v>
      </c>
      <c r="H19" s="74">
        <f t="shared" si="1"/>
        <v>0</v>
      </c>
    </row>
    <row r="20" spans="2:8" ht="15" customHeight="1" x14ac:dyDescent="0.2">
      <c r="B20" s="83"/>
      <c r="C20" s="84"/>
      <c r="D20" s="85"/>
      <c r="E20" s="86"/>
      <c r="F20" s="87"/>
      <c r="G20" s="74">
        <f t="shared" si="0"/>
        <v>0</v>
      </c>
      <c r="H20" s="74">
        <f t="shared" si="1"/>
        <v>0</v>
      </c>
    </row>
    <row r="21" spans="2:8" ht="15" customHeight="1" x14ac:dyDescent="0.2">
      <c r="B21" s="83"/>
      <c r="C21" s="84"/>
      <c r="D21" s="85"/>
      <c r="E21" s="86"/>
      <c r="F21" s="87"/>
      <c r="G21" s="74">
        <f t="shared" si="0"/>
        <v>0</v>
      </c>
      <c r="H21" s="74">
        <f t="shared" si="1"/>
        <v>0</v>
      </c>
    </row>
    <row r="22" spans="2:8" ht="15" customHeight="1" x14ac:dyDescent="0.2">
      <c r="B22" s="83"/>
      <c r="C22" s="84"/>
      <c r="D22" s="85"/>
      <c r="E22" s="86"/>
      <c r="F22" s="87"/>
      <c r="G22" s="74">
        <f t="shared" si="0"/>
        <v>0</v>
      </c>
      <c r="H22" s="74">
        <f t="shared" si="1"/>
        <v>0</v>
      </c>
    </row>
    <row r="23" spans="2:8" ht="15" customHeight="1" x14ac:dyDescent="0.2">
      <c r="B23" s="83"/>
      <c r="C23" s="84"/>
      <c r="D23" s="85"/>
      <c r="E23" s="86"/>
      <c r="F23" s="87"/>
      <c r="G23" s="74">
        <f t="shared" si="0"/>
        <v>0</v>
      </c>
      <c r="H23" s="74">
        <f t="shared" si="1"/>
        <v>0</v>
      </c>
    </row>
    <row r="24" spans="2:8" ht="15" customHeight="1" x14ac:dyDescent="0.2">
      <c r="B24" s="83"/>
      <c r="C24" s="84"/>
      <c r="D24" s="85"/>
      <c r="E24" s="86"/>
      <c r="F24" s="87"/>
      <c r="G24" s="74">
        <f t="shared" si="0"/>
        <v>0</v>
      </c>
      <c r="H24" s="74">
        <f t="shared" si="1"/>
        <v>0</v>
      </c>
    </row>
    <row r="25" spans="2:8" ht="15" customHeight="1" x14ac:dyDescent="0.2">
      <c r="B25" s="83"/>
      <c r="C25" s="84"/>
      <c r="D25" s="85"/>
      <c r="E25" s="86"/>
      <c r="F25" s="87"/>
      <c r="G25" s="74">
        <f t="shared" si="0"/>
        <v>0</v>
      </c>
      <c r="H25" s="74">
        <f t="shared" si="1"/>
        <v>0</v>
      </c>
    </row>
    <row r="26" spans="2:8" ht="15" customHeight="1" x14ac:dyDescent="0.2">
      <c r="B26" s="83"/>
      <c r="C26" s="84"/>
      <c r="D26" s="85"/>
      <c r="E26" s="86"/>
      <c r="F26" s="87"/>
      <c r="G26" s="74">
        <f t="shared" si="0"/>
        <v>0</v>
      </c>
      <c r="H26" s="74">
        <f t="shared" si="1"/>
        <v>0</v>
      </c>
    </row>
    <row r="27" spans="2:8" ht="15" customHeight="1" x14ac:dyDescent="0.2">
      <c r="B27" s="83"/>
      <c r="C27" s="84"/>
      <c r="D27" s="85"/>
      <c r="E27" s="86"/>
      <c r="F27" s="87"/>
      <c r="G27" s="74">
        <f t="shared" si="0"/>
        <v>0</v>
      </c>
      <c r="H27" s="74">
        <f t="shared" si="1"/>
        <v>0</v>
      </c>
    </row>
    <row r="28" spans="2:8" ht="15" customHeight="1" x14ac:dyDescent="0.2">
      <c r="B28" s="83"/>
      <c r="C28" s="84"/>
      <c r="D28" s="85"/>
      <c r="E28" s="86"/>
      <c r="F28" s="87"/>
      <c r="G28" s="74">
        <f t="shared" si="0"/>
        <v>0</v>
      </c>
      <c r="H28" s="74">
        <f t="shared" si="1"/>
        <v>0</v>
      </c>
    </row>
    <row r="29" spans="2:8" ht="15" customHeight="1" x14ac:dyDescent="0.2">
      <c r="B29" s="83"/>
      <c r="C29" s="84"/>
      <c r="D29" s="85"/>
      <c r="E29" s="86"/>
      <c r="F29" s="87"/>
      <c r="G29" s="74">
        <f t="shared" si="0"/>
        <v>0</v>
      </c>
      <c r="H29" s="74">
        <f t="shared" si="1"/>
        <v>0</v>
      </c>
    </row>
    <row r="30" spans="2:8" ht="15" customHeight="1" x14ac:dyDescent="0.2">
      <c r="B30" s="83"/>
      <c r="C30" s="84"/>
      <c r="D30" s="85"/>
      <c r="E30" s="86"/>
      <c r="F30" s="87"/>
      <c r="G30" s="74">
        <f t="shared" si="0"/>
        <v>0</v>
      </c>
      <c r="H30" s="74">
        <f t="shared" si="1"/>
        <v>0</v>
      </c>
    </row>
    <row r="31" spans="2:8" ht="15" customHeight="1" x14ac:dyDescent="0.2">
      <c r="B31" s="83"/>
      <c r="C31" s="84"/>
      <c r="D31" s="85"/>
      <c r="E31" s="86"/>
      <c r="F31" s="87"/>
      <c r="G31" s="74">
        <f t="shared" si="0"/>
        <v>0</v>
      </c>
      <c r="H31" s="74">
        <f t="shared" si="1"/>
        <v>0</v>
      </c>
    </row>
    <row r="32" spans="2:8" ht="15" customHeight="1" x14ac:dyDescent="0.2">
      <c r="B32" s="83"/>
      <c r="C32" s="84"/>
      <c r="D32" s="85"/>
      <c r="E32" s="86"/>
      <c r="F32" s="87"/>
      <c r="G32" s="74">
        <f t="shared" si="0"/>
        <v>0</v>
      </c>
      <c r="H32" s="74">
        <f t="shared" si="1"/>
        <v>0</v>
      </c>
    </row>
    <row r="33" spans="2:8" ht="15.75" customHeight="1" thickBot="1" x14ac:dyDescent="0.25">
      <c r="B33" s="88"/>
      <c r="C33" s="89"/>
      <c r="D33" s="90"/>
      <c r="E33" s="91"/>
      <c r="F33" s="92"/>
      <c r="G33" s="75">
        <f t="shared" si="0"/>
        <v>0</v>
      </c>
      <c r="H33" s="75">
        <f t="shared" si="1"/>
        <v>0</v>
      </c>
    </row>
    <row r="34" spans="2:8" ht="30.75" customHeight="1" thickBot="1" x14ac:dyDescent="0.25">
      <c r="B34" s="205" t="s">
        <v>108</v>
      </c>
      <c r="C34" s="205"/>
      <c r="D34" s="205"/>
      <c r="F34" s="112" t="s">
        <v>109</v>
      </c>
      <c r="G34" s="113">
        <f>+H34/G8*G9</f>
        <v>0</v>
      </c>
      <c r="H34" s="76">
        <f>SUM(H14:H33)</f>
        <v>0</v>
      </c>
    </row>
    <row r="36" spans="2:8" ht="15" x14ac:dyDescent="0.25">
      <c r="B36" s="206" t="s">
        <v>119</v>
      </c>
      <c r="C36" s="206"/>
      <c r="D36" s="206"/>
      <c r="E36" s="206"/>
      <c r="F36" s="206"/>
      <c r="G36" s="206"/>
      <c r="H36" s="206"/>
    </row>
    <row r="37" spans="2:8" ht="15" x14ac:dyDescent="0.25">
      <c r="B37" s="41"/>
      <c r="C37" s="41"/>
      <c r="D37" s="41"/>
      <c r="E37" s="41"/>
      <c r="F37" s="41"/>
      <c r="G37" s="41"/>
      <c r="H37" s="41"/>
    </row>
    <row r="38" spans="2:8" ht="15" x14ac:dyDescent="0.25">
      <c r="B38" s="41"/>
      <c r="C38" s="41"/>
      <c r="D38" s="41"/>
      <c r="E38" s="41"/>
      <c r="F38" s="41"/>
      <c r="G38" s="41"/>
      <c r="H38" s="41"/>
    </row>
    <row r="39" spans="2:8" ht="15" x14ac:dyDescent="0.25">
      <c r="B39" s="42" t="s">
        <v>58</v>
      </c>
      <c r="C39"/>
      <c r="D39"/>
      <c r="E39"/>
      <c r="F39" s="42" t="s">
        <v>59</v>
      </c>
      <c r="G39"/>
      <c r="H39"/>
    </row>
    <row r="40" spans="2:8" ht="15" x14ac:dyDescent="0.25">
      <c r="B40" s="42" t="s">
        <v>60</v>
      </c>
      <c r="C40"/>
      <c r="D40"/>
      <c r="E40"/>
      <c r="F40" s="42" t="s">
        <v>61</v>
      </c>
      <c r="G40"/>
      <c r="H40"/>
    </row>
    <row r="41" spans="2:8" ht="15" x14ac:dyDescent="0.25">
      <c r="B41" s="42" t="s">
        <v>62</v>
      </c>
      <c r="C41"/>
      <c r="D41"/>
      <c r="E41"/>
      <c r="F41" s="42" t="s">
        <v>63</v>
      </c>
      <c r="G41"/>
      <c r="H41"/>
    </row>
    <row r="42" spans="2:8" ht="15" x14ac:dyDescent="0.25">
      <c r="B42" s="42" t="s">
        <v>64</v>
      </c>
      <c r="C42"/>
      <c r="D42"/>
      <c r="E42"/>
      <c r="F42" s="42" t="s">
        <v>64</v>
      </c>
      <c r="G42"/>
      <c r="H42"/>
    </row>
    <row r="43" spans="2:8" ht="15" x14ac:dyDescent="0.25">
      <c r="B43" s="42" t="s">
        <v>65</v>
      </c>
      <c r="C43"/>
      <c r="D43"/>
      <c r="E43"/>
      <c r="F43" s="42" t="s">
        <v>65</v>
      </c>
      <c r="G43"/>
      <c r="H43"/>
    </row>
    <row r="44" spans="2:8" ht="15" x14ac:dyDescent="0.25">
      <c r="B44"/>
      <c r="C44"/>
      <c r="D44"/>
      <c r="E44"/>
      <c r="F44"/>
      <c r="G44"/>
      <c r="H44"/>
    </row>
    <row r="45" spans="2:8" ht="15" x14ac:dyDescent="0.25">
      <c r="B45"/>
      <c r="C45"/>
      <c r="D45"/>
      <c r="E45"/>
      <c r="F45"/>
      <c r="G45"/>
      <c r="H45"/>
    </row>
    <row r="46" spans="2:8" ht="15" x14ac:dyDescent="0.25">
      <c r="B46" s="42" t="s">
        <v>66</v>
      </c>
      <c r="C46"/>
      <c r="D46"/>
      <c r="E46"/>
      <c r="F46"/>
      <c r="G46"/>
      <c r="H46"/>
    </row>
  </sheetData>
  <mergeCells count="16">
    <mergeCell ref="B34:D34"/>
    <mergeCell ref="B36:H36"/>
    <mergeCell ref="C7:H7"/>
    <mergeCell ref="B8:F8"/>
    <mergeCell ref="G8:H8"/>
    <mergeCell ref="B9:F9"/>
    <mergeCell ref="G9:H9"/>
    <mergeCell ref="B1:H1"/>
    <mergeCell ref="B3:H3"/>
    <mergeCell ref="G11:G12"/>
    <mergeCell ref="B11:B12"/>
    <mergeCell ref="B4:H4"/>
    <mergeCell ref="B5:H5"/>
    <mergeCell ref="C11:C12"/>
    <mergeCell ref="F11:F12"/>
    <mergeCell ref="H11:H12"/>
  </mergeCells>
  <conditionalFormatting sqref="B13:F33">
    <cfRule type="cellIs" dxfId="12" priority="631" stopIfTrue="1" operator="equal">
      <formula>"NO ADMISIBLE"</formula>
    </cfRule>
  </conditionalFormatting>
  <conditionalFormatting sqref="F13:H13">
    <cfRule type="expression" dxfId="11" priority="627" stopIfTrue="1">
      <formula>IF(#REF!-INT(#REF!)&gt;0,TRUE,FALSE)</formula>
    </cfRule>
  </conditionalFormatting>
  <conditionalFormatting sqref="F14:H33 H34">
    <cfRule type="expression" dxfId="10" priority="4" stopIfTrue="1">
      <formula>IF(#REF!-INT(#REF!)&gt;0,TRUE,FALSE)</formula>
    </cfRule>
  </conditionalFormatting>
  <conditionalFormatting sqref="F13">
    <cfRule type="expression" dxfId="9" priority="3" stopIfTrue="1">
      <formula>IF(#REF!-INT(#REF!)&gt;0,TRUE,FALSE)</formula>
    </cfRule>
  </conditionalFormatting>
  <conditionalFormatting sqref="F14:F33">
    <cfRule type="expression" dxfId="8" priority="2" stopIfTrue="1">
      <formula>IF(#REF!-INT(#REF!)&gt;0,TRUE,FALSE)</formula>
    </cfRule>
  </conditionalFormatting>
  <conditionalFormatting sqref="G34">
    <cfRule type="expression" dxfId="7" priority="1" stopIfTrue="1">
      <formula>IF(#REF!-INT(#REF!)&gt;0,TRUE,FALSE)</formula>
    </cfRule>
  </conditionalFormatting>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3"/>
  <sheetViews>
    <sheetView view="pageBreakPreview" zoomScaleNormal="100" zoomScaleSheetLayoutView="100" workbookViewId="0">
      <selection activeCell="F10" sqref="F10"/>
    </sheetView>
  </sheetViews>
  <sheetFormatPr baseColWidth="10" defaultColWidth="11.42578125" defaultRowHeight="15" x14ac:dyDescent="0.25"/>
  <cols>
    <col min="2" max="4" width="28.7109375" customWidth="1"/>
  </cols>
  <sheetData>
    <row r="1" spans="2:4" ht="18.75" x14ac:dyDescent="0.3">
      <c r="B1" s="157" t="s">
        <v>46</v>
      </c>
      <c r="C1" s="157"/>
      <c r="D1" s="157"/>
    </row>
    <row r="2" spans="2:4" ht="18.75" customHeight="1" x14ac:dyDescent="0.3">
      <c r="B2" s="157" t="s">
        <v>118</v>
      </c>
      <c r="C2" s="157"/>
      <c r="D2" s="157"/>
    </row>
    <row r="3" spans="2:4" ht="18.75" customHeight="1" x14ac:dyDescent="0.3">
      <c r="B3" s="26"/>
      <c r="C3" s="26"/>
      <c r="D3" s="26"/>
    </row>
    <row r="4" spans="2:4" ht="18.75" x14ac:dyDescent="0.3">
      <c r="B4" s="157" t="s">
        <v>47</v>
      </c>
      <c r="C4" s="157"/>
      <c r="D4" s="157"/>
    </row>
    <row r="5" spans="2:4" ht="18" x14ac:dyDescent="0.25">
      <c r="B5" s="166" t="s">
        <v>0</v>
      </c>
      <c r="C5" s="166"/>
      <c r="D5" s="166"/>
    </row>
    <row r="6" spans="2:4" ht="15.75" x14ac:dyDescent="0.25">
      <c r="B6" s="177" t="s">
        <v>6</v>
      </c>
      <c r="C6" s="177"/>
      <c r="D6" s="177"/>
    </row>
    <row r="7" spans="2:4" ht="15.75" x14ac:dyDescent="0.25">
      <c r="B7" s="38"/>
      <c r="C7" s="38"/>
      <c r="D7" s="38"/>
    </row>
    <row r="8" spans="2:4" ht="15.75" x14ac:dyDescent="0.25">
      <c r="B8" s="38" t="s">
        <v>111</v>
      </c>
      <c r="C8" s="218"/>
      <c r="D8" s="218"/>
    </row>
    <row r="9" spans="2:4" ht="15.75" thickBot="1" x14ac:dyDescent="0.3"/>
    <row r="10" spans="2:4" ht="36.75" customHeight="1" x14ac:dyDescent="0.25">
      <c r="B10" s="214" t="s">
        <v>7</v>
      </c>
      <c r="C10" s="216" t="s">
        <v>8</v>
      </c>
      <c r="D10" s="216" t="s">
        <v>9</v>
      </c>
    </row>
    <row r="11" spans="2:4" ht="15.75" thickBot="1" x14ac:dyDescent="0.3">
      <c r="B11" s="215"/>
      <c r="C11" s="217"/>
      <c r="D11" s="217"/>
    </row>
    <row r="12" spans="2:4" x14ac:dyDescent="0.25">
      <c r="B12" s="1"/>
      <c r="C12" s="1"/>
      <c r="D12" s="2"/>
    </row>
    <row r="13" spans="2:4" ht="36" customHeight="1" x14ac:dyDescent="0.25">
      <c r="B13" s="93"/>
      <c r="C13" s="93"/>
      <c r="D13" s="77" t="e">
        <f>+B13/C13</f>
        <v>#DIV/0!</v>
      </c>
    </row>
  </sheetData>
  <mergeCells count="9">
    <mergeCell ref="B10:B11"/>
    <mergeCell ref="C10:C11"/>
    <mergeCell ref="D10:D11"/>
    <mergeCell ref="C8:D8"/>
    <mergeCell ref="B1:D1"/>
    <mergeCell ref="B2:D2"/>
    <mergeCell ref="B4:D4"/>
    <mergeCell ref="B5:D5"/>
    <mergeCell ref="B6:D6"/>
  </mergeCells>
  <conditionalFormatting sqref="B13:D13">
    <cfRule type="expression" dxfId="6" priority="415" stopIfTrue="1">
      <formula>IF(#REF!-INT(#REF!)&gt;0,TRUE,FALSE)</formula>
    </cfRule>
  </conditionalFormatting>
  <conditionalFormatting sqref="B12:D12">
    <cfRule type="expression" dxfId="5" priority="418" stopIfTrue="1">
      <formula>IF(#REF!-INT(#REF!)&gt;0,TRUE,FALSE)</formula>
    </cfRule>
  </conditionalFormatting>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6"/>
  <sheetViews>
    <sheetView view="pageBreakPreview" topLeftCell="A16" zoomScaleNormal="100" zoomScaleSheetLayoutView="100" workbookViewId="0">
      <selection activeCell="I24" sqref="I23:I24"/>
    </sheetView>
  </sheetViews>
  <sheetFormatPr baseColWidth="10" defaultColWidth="11.42578125" defaultRowHeight="15" x14ac:dyDescent="0.25"/>
  <cols>
    <col min="2" max="2" width="30.85546875" customWidth="1"/>
    <col min="3" max="3" width="4" customWidth="1"/>
    <col min="4" max="4" width="18.140625" customWidth="1"/>
    <col min="5" max="5" width="13" customWidth="1"/>
    <col min="6" max="6" width="6.7109375" customWidth="1"/>
    <col min="7" max="7" width="9" customWidth="1"/>
    <col min="8" max="8" width="11.85546875" customWidth="1"/>
    <col min="9" max="9" width="26.140625" customWidth="1"/>
  </cols>
  <sheetData>
    <row r="1" spans="2:11" ht="18.75" x14ac:dyDescent="0.3">
      <c r="B1" s="157" t="s">
        <v>46</v>
      </c>
      <c r="C1" s="157"/>
      <c r="D1" s="157"/>
      <c r="E1" s="157"/>
      <c r="F1" s="157"/>
      <c r="G1" s="157"/>
      <c r="H1" s="157"/>
      <c r="I1" s="26"/>
      <c r="J1" s="26"/>
      <c r="K1" s="26"/>
    </row>
    <row r="2" spans="2:11" ht="18.75" x14ac:dyDescent="0.3">
      <c r="B2" s="26"/>
      <c r="C2" s="26"/>
      <c r="D2" s="26"/>
      <c r="E2" s="26"/>
      <c r="F2" s="26"/>
      <c r="G2" s="26"/>
      <c r="H2" s="26"/>
      <c r="I2" s="26"/>
      <c r="J2" s="26"/>
      <c r="K2" s="26"/>
    </row>
    <row r="3" spans="2:11" ht="18.75" x14ac:dyDescent="0.3">
      <c r="B3" s="157" t="s">
        <v>118</v>
      </c>
      <c r="C3" s="157"/>
      <c r="D3" s="157"/>
      <c r="E3" s="157"/>
      <c r="F3" s="157"/>
      <c r="G3" s="157"/>
      <c r="H3" s="157"/>
      <c r="I3" s="26"/>
      <c r="J3" s="26"/>
      <c r="K3" s="26"/>
    </row>
    <row r="4" spans="2:11" ht="18.75" x14ac:dyDescent="0.3">
      <c r="B4" s="156" t="s">
        <v>47</v>
      </c>
      <c r="C4" s="157"/>
      <c r="D4" s="157"/>
      <c r="E4" s="157"/>
      <c r="F4" s="157"/>
      <c r="G4" s="157"/>
      <c r="H4" s="157"/>
      <c r="I4" s="26"/>
      <c r="J4" s="26"/>
      <c r="K4" s="26"/>
    </row>
    <row r="5" spans="2:11" ht="15.75" x14ac:dyDescent="0.25">
      <c r="B5" s="177" t="s">
        <v>11</v>
      </c>
      <c r="C5" s="177"/>
      <c r="D5" s="177"/>
      <c r="E5" s="177"/>
      <c r="F5" s="177"/>
      <c r="G5" s="177"/>
      <c r="H5" s="177"/>
      <c r="I5" s="54"/>
    </row>
    <row r="6" spans="2:11" ht="15.75" x14ac:dyDescent="0.25">
      <c r="B6" s="38"/>
      <c r="C6" s="38"/>
      <c r="D6" s="38"/>
      <c r="E6" s="38"/>
      <c r="F6" s="38"/>
      <c r="G6" s="38"/>
      <c r="H6" s="38"/>
      <c r="I6" s="54"/>
    </row>
    <row r="7" spans="2:11" ht="15.75" x14ac:dyDescent="0.25">
      <c r="B7" s="38" t="s">
        <v>111</v>
      </c>
      <c r="C7" s="218"/>
      <c r="D7" s="218"/>
      <c r="E7" s="218"/>
      <c r="F7" s="218"/>
      <c r="G7" s="218"/>
      <c r="H7" s="218"/>
      <c r="I7" s="54"/>
    </row>
    <row r="8" spans="2:11" ht="15.75" thickBot="1" x14ac:dyDescent="0.3"/>
    <row r="9" spans="2:11" x14ac:dyDescent="0.25">
      <c r="B9" s="60" t="s">
        <v>12</v>
      </c>
      <c r="C9" s="59"/>
      <c r="D9" s="61"/>
      <c r="E9" s="61"/>
      <c r="F9" s="61"/>
      <c r="G9" s="61"/>
      <c r="H9" s="62"/>
    </row>
    <row r="10" spans="2:11" ht="78" customHeight="1" thickBot="1" x14ac:dyDescent="0.3">
      <c r="B10" s="4" t="s">
        <v>107</v>
      </c>
      <c r="C10" s="108" t="s">
        <v>100</v>
      </c>
      <c r="D10" s="39" t="s">
        <v>55</v>
      </c>
      <c r="E10" s="39" t="s">
        <v>56</v>
      </c>
      <c r="F10" s="219" t="s">
        <v>99</v>
      </c>
      <c r="G10" s="220"/>
      <c r="H10" s="39" t="s">
        <v>57</v>
      </c>
    </row>
    <row r="11" spans="2:11" x14ac:dyDescent="0.25">
      <c r="B11" s="3" t="s">
        <v>14</v>
      </c>
      <c r="C11" s="40"/>
      <c r="D11" s="40"/>
      <c r="E11" s="40"/>
      <c r="F11" s="40"/>
      <c r="G11" s="40"/>
      <c r="H11" s="40"/>
    </row>
    <row r="12" spans="2:11" x14ac:dyDescent="0.25">
      <c r="B12" s="94" t="s">
        <v>15</v>
      </c>
      <c r="C12" s="96"/>
      <c r="D12" s="96"/>
      <c r="E12" s="96"/>
      <c r="F12" s="96"/>
      <c r="G12" s="96"/>
      <c r="H12" s="96"/>
    </row>
    <row r="13" spans="2:11" x14ac:dyDescent="0.25">
      <c r="B13" s="94"/>
      <c r="C13" s="96">
        <v>1</v>
      </c>
      <c r="D13" s="96"/>
      <c r="E13" s="96"/>
      <c r="F13" s="96"/>
      <c r="G13" s="96"/>
      <c r="H13" s="96"/>
    </row>
    <row r="14" spans="2:11" x14ac:dyDescent="0.25">
      <c r="B14" s="94"/>
      <c r="C14" s="96">
        <v>1</v>
      </c>
      <c r="D14" s="96"/>
      <c r="E14" s="96"/>
      <c r="F14" s="96"/>
      <c r="G14" s="96"/>
      <c r="H14" s="96"/>
    </row>
    <row r="15" spans="2:11" x14ac:dyDescent="0.25">
      <c r="B15" s="94"/>
      <c r="C15" s="96"/>
      <c r="D15" s="96"/>
      <c r="E15" s="96"/>
      <c r="F15" s="96"/>
      <c r="G15" s="96"/>
      <c r="H15" s="96"/>
    </row>
    <row r="16" spans="2:11" x14ac:dyDescent="0.25">
      <c r="B16" s="94"/>
      <c r="C16" s="96"/>
      <c r="D16" s="96"/>
      <c r="E16" s="96"/>
      <c r="F16" s="96"/>
      <c r="G16" s="96"/>
      <c r="H16" s="96"/>
    </row>
    <row r="17" spans="1:8" x14ac:dyDescent="0.25">
      <c r="B17" s="94"/>
      <c r="C17" s="96"/>
      <c r="D17" s="96"/>
      <c r="E17" s="96"/>
      <c r="F17" s="96"/>
      <c r="G17" s="96"/>
      <c r="H17" s="96"/>
    </row>
    <row r="18" spans="1:8" x14ac:dyDescent="0.25">
      <c r="B18" s="94"/>
      <c r="C18" s="96"/>
      <c r="D18" s="96"/>
      <c r="E18" s="96"/>
      <c r="F18" s="96"/>
      <c r="G18" s="96"/>
      <c r="H18" s="96"/>
    </row>
    <row r="19" spans="1:8" x14ac:dyDescent="0.25">
      <c r="B19" s="94"/>
      <c r="C19" s="96"/>
      <c r="D19" s="96"/>
      <c r="E19" s="96"/>
      <c r="F19" s="96"/>
      <c r="G19" s="96"/>
      <c r="H19" s="96"/>
    </row>
    <row r="20" spans="1:8" x14ac:dyDescent="0.25">
      <c r="B20" s="94"/>
      <c r="C20" s="96"/>
      <c r="D20" s="96"/>
      <c r="E20" s="96"/>
      <c r="F20" s="96"/>
      <c r="G20" s="96"/>
      <c r="H20" s="96"/>
    </row>
    <row r="21" spans="1:8" ht="15.75" thickBot="1" x14ac:dyDescent="0.3">
      <c r="B21" s="95"/>
      <c r="C21" s="111"/>
      <c r="D21" s="97"/>
      <c r="E21" s="97"/>
      <c r="F21" s="97"/>
      <c r="G21" s="97"/>
      <c r="H21" s="97"/>
    </row>
    <row r="22" spans="1:8" ht="15.75" thickBot="1" x14ac:dyDescent="0.3">
      <c r="C22" s="109">
        <f>SUM(C12:C21)</f>
        <v>2</v>
      </c>
    </row>
    <row r="23" spans="1:8" x14ac:dyDescent="0.25">
      <c r="A23" s="41"/>
      <c r="B23" s="41"/>
      <c r="C23" s="41"/>
      <c r="D23" s="41"/>
      <c r="E23" s="41"/>
      <c r="F23" s="41"/>
      <c r="G23" s="41"/>
      <c r="H23" s="41"/>
    </row>
    <row r="24" spans="1:8" ht="13.5" customHeight="1" x14ac:dyDescent="0.25">
      <c r="A24" s="41"/>
      <c r="B24" s="206" t="s">
        <v>119</v>
      </c>
      <c r="C24" s="206"/>
      <c r="D24" s="206"/>
      <c r="E24" s="206"/>
      <c r="F24" s="206"/>
      <c r="G24" s="206"/>
      <c r="H24" s="206"/>
    </row>
    <row r="25" spans="1:8" x14ac:dyDescent="0.25">
      <c r="A25" s="41"/>
      <c r="B25" s="41"/>
      <c r="C25" s="41"/>
      <c r="D25" s="41"/>
      <c r="E25" s="41"/>
      <c r="F25" s="41"/>
      <c r="G25" s="41"/>
      <c r="H25" s="41"/>
    </row>
    <row r="26" spans="1:8" x14ac:dyDescent="0.25">
      <c r="A26" s="41"/>
      <c r="B26" s="41"/>
      <c r="C26" s="41"/>
      <c r="D26" s="41"/>
      <c r="E26" s="41"/>
      <c r="F26" s="41"/>
      <c r="G26" s="41"/>
      <c r="H26" s="41"/>
    </row>
    <row r="27" spans="1:8" x14ac:dyDescent="0.25">
      <c r="B27" s="42" t="s">
        <v>58</v>
      </c>
      <c r="F27" s="42" t="s">
        <v>59</v>
      </c>
    </row>
    <row r="28" spans="1:8" x14ac:dyDescent="0.25">
      <c r="B28" s="42" t="s">
        <v>60</v>
      </c>
      <c r="F28" s="42" t="s">
        <v>61</v>
      </c>
    </row>
    <row r="29" spans="1:8" x14ac:dyDescent="0.25">
      <c r="B29" s="42" t="s">
        <v>62</v>
      </c>
      <c r="F29" s="42" t="s">
        <v>63</v>
      </c>
    </row>
    <row r="30" spans="1:8" x14ac:dyDescent="0.25">
      <c r="B30" s="42" t="s">
        <v>64</v>
      </c>
      <c r="F30" s="42" t="s">
        <v>64</v>
      </c>
    </row>
    <row r="31" spans="1:8" x14ac:dyDescent="0.25">
      <c r="B31" s="42" t="s">
        <v>65</v>
      </c>
      <c r="F31" s="42" t="s">
        <v>65</v>
      </c>
    </row>
    <row r="36" spans="2:2" x14ac:dyDescent="0.25">
      <c r="B36" s="42" t="s">
        <v>66</v>
      </c>
    </row>
  </sheetData>
  <mergeCells count="7">
    <mergeCell ref="B1:H1"/>
    <mergeCell ref="C7:H7"/>
    <mergeCell ref="B24:H24"/>
    <mergeCell ref="B3:H3"/>
    <mergeCell ref="B4:H4"/>
    <mergeCell ref="B5:H5"/>
    <mergeCell ref="F10:G10"/>
  </mergeCells>
  <conditionalFormatting sqref="B11:H21">
    <cfRule type="expression" dxfId="4" priority="211" stopIfTrue="1">
      <formula>IF(#REF!-INT(#REF!)&gt;0,TRUE,FALSE)</formula>
    </cfRule>
  </conditionalFormatting>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9"/>
  <sheetViews>
    <sheetView view="pageBreakPreview" zoomScaleNormal="100" zoomScaleSheetLayoutView="100" workbookViewId="0">
      <selection activeCell="I32" sqref="I32"/>
    </sheetView>
  </sheetViews>
  <sheetFormatPr baseColWidth="10" defaultRowHeight="15" x14ac:dyDescent="0.25"/>
  <cols>
    <col min="1" max="1" width="20.7109375" customWidth="1"/>
    <col min="2" max="2" width="15.85546875" customWidth="1"/>
    <col min="3" max="3" width="15.5703125" customWidth="1"/>
    <col min="4" max="4" width="15.7109375" customWidth="1"/>
    <col min="5" max="5" width="22.7109375" customWidth="1"/>
    <col min="6" max="6" width="30.140625" customWidth="1"/>
    <col min="7" max="7" width="22.7109375" customWidth="1"/>
    <col min="257" max="257" width="20.7109375" customWidth="1"/>
    <col min="258" max="258" width="15.85546875" customWidth="1"/>
    <col min="259" max="259" width="15.5703125" customWidth="1"/>
    <col min="260" max="260" width="15.7109375" customWidth="1"/>
    <col min="261" max="263" width="22.7109375" customWidth="1"/>
    <col min="513" max="513" width="20.7109375" customWidth="1"/>
    <col min="514" max="514" width="15.85546875" customWidth="1"/>
    <col min="515" max="515" width="15.5703125" customWidth="1"/>
    <col min="516" max="516" width="15.7109375" customWidth="1"/>
    <col min="517" max="519" width="22.7109375" customWidth="1"/>
    <col min="769" max="769" width="20.7109375" customWidth="1"/>
    <col min="770" max="770" width="15.85546875" customWidth="1"/>
    <col min="771" max="771" width="15.5703125" customWidth="1"/>
    <col min="772" max="772" width="15.7109375" customWidth="1"/>
    <col min="773" max="775" width="22.7109375" customWidth="1"/>
    <col min="1025" max="1025" width="20.7109375" customWidth="1"/>
    <col min="1026" max="1026" width="15.85546875" customWidth="1"/>
    <col min="1027" max="1027" width="15.5703125" customWidth="1"/>
    <col min="1028" max="1028" width="15.7109375" customWidth="1"/>
    <col min="1029" max="1031" width="22.7109375" customWidth="1"/>
    <col min="1281" max="1281" width="20.7109375" customWidth="1"/>
    <col min="1282" max="1282" width="15.85546875" customWidth="1"/>
    <col min="1283" max="1283" width="15.5703125" customWidth="1"/>
    <col min="1284" max="1284" width="15.7109375" customWidth="1"/>
    <col min="1285" max="1287" width="22.7109375" customWidth="1"/>
    <col min="1537" max="1537" width="20.7109375" customWidth="1"/>
    <col min="1538" max="1538" width="15.85546875" customWidth="1"/>
    <col min="1539" max="1539" width="15.5703125" customWidth="1"/>
    <col min="1540" max="1540" width="15.7109375" customWidth="1"/>
    <col min="1541" max="1543" width="22.7109375" customWidth="1"/>
    <col min="1793" max="1793" width="20.7109375" customWidth="1"/>
    <col min="1794" max="1794" width="15.85546875" customWidth="1"/>
    <col min="1795" max="1795" width="15.5703125" customWidth="1"/>
    <col min="1796" max="1796" width="15.7109375" customWidth="1"/>
    <col min="1797" max="1799" width="22.7109375" customWidth="1"/>
    <col min="2049" max="2049" width="20.7109375" customWidth="1"/>
    <col min="2050" max="2050" width="15.85546875" customWidth="1"/>
    <col min="2051" max="2051" width="15.5703125" customWidth="1"/>
    <col min="2052" max="2052" width="15.7109375" customWidth="1"/>
    <col min="2053" max="2055" width="22.7109375" customWidth="1"/>
    <col min="2305" max="2305" width="20.7109375" customWidth="1"/>
    <col min="2306" max="2306" width="15.85546875" customWidth="1"/>
    <col min="2307" max="2307" width="15.5703125" customWidth="1"/>
    <col min="2308" max="2308" width="15.7109375" customWidth="1"/>
    <col min="2309" max="2311" width="22.7109375" customWidth="1"/>
    <col min="2561" max="2561" width="20.7109375" customWidth="1"/>
    <col min="2562" max="2562" width="15.85546875" customWidth="1"/>
    <col min="2563" max="2563" width="15.5703125" customWidth="1"/>
    <col min="2564" max="2564" width="15.7109375" customWidth="1"/>
    <col min="2565" max="2567" width="22.7109375" customWidth="1"/>
    <col min="2817" max="2817" width="20.7109375" customWidth="1"/>
    <col min="2818" max="2818" width="15.85546875" customWidth="1"/>
    <col min="2819" max="2819" width="15.5703125" customWidth="1"/>
    <col min="2820" max="2820" width="15.7109375" customWidth="1"/>
    <col min="2821" max="2823" width="22.7109375" customWidth="1"/>
    <col min="3073" max="3073" width="20.7109375" customWidth="1"/>
    <col min="3074" max="3074" width="15.85546875" customWidth="1"/>
    <col min="3075" max="3075" width="15.5703125" customWidth="1"/>
    <col min="3076" max="3076" width="15.7109375" customWidth="1"/>
    <col min="3077" max="3079" width="22.7109375" customWidth="1"/>
    <col min="3329" max="3329" width="20.7109375" customWidth="1"/>
    <col min="3330" max="3330" width="15.85546875" customWidth="1"/>
    <col min="3331" max="3331" width="15.5703125" customWidth="1"/>
    <col min="3332" max="3332" width="15.7109375" customWidth="1"/>
    <col min="3333" max="3335" width="22.7109375" customWidth="1"/>
    <col min="3585" max="3585" width="20.7109375" customWidth="1"/>
    <col min="3586" max="3586" width="15.85546875" customWidth="1"/>
    <col min="3587" max="3587" width="15.5703125" customWidth="1"/>
    <col min="3588" max="3588" width="15.7109375" customWidth="1"/>
    <col min="3589" max="3591" width="22.7109375" customWidth="1"/>
    <col min="3841" max="3841" width="20.7109375" customWidth="1"/>
    <col min="3842" max="3842" width="15.85546875" customWidth="1"/>
    <col min="3843" max="3843" width="15.5703125" customWidth="1"/>
    <col min="3844" max="3844" width="15.7109375" customWidth="1"/>
    <col min="3845" max="3847" width="22.7109375" customWidth="1"/>
    <col min="4097" max="4097" width="20.7109375" customWidth="1"/>
    <col min="4098" max="4098" width="15.85546875" customWidth="1"/>
    <col min="4099" max="4099" width="15.5703125" customWidth="1"/>
    <col min="4100" max="4100" width="15.7109375" customWidth="1"/>
    <col min="4101" max="4103" width="22.7109375" customWidth="1"/>
    <col min="4353" max="4353" width="20.7109375" customWidth="1"/>
    <col min="4354" max="4354" width="15.85546875" customWidth="1"/>
    <col min="4355" max="4355" width="15.5703125" customWidth="1"/>
    <col min="4356" max="4356" width="15.7109375" customWidth="1"/>
    <col min="4357" max="4359" width="22.7109375" customWidth="1"/>
    <col min="4609" max="4609" width="20.7109375" customWidth="1"/>
    <col min="4610" max="4610" width="15.85546875" customWidth="1"/>
    <col min="4611" max="4611" width="15.5703125" customWidth="1"/>
    <col min="4612" max="4612" width="15.7109375" customWidth="1"/>
    <col min="4613" max="4615" width="22.7109375" customWidth="1"/>
    <col min="4865" max="4865" width="20.7109375" customWidth="1"/>
    <col min="4866" max="4866" width="15.85546875" customWidth="1"/>
    <col min="4867" max="4867" width="15.5703125" customWidth="1"/>
    <col min="4868" max="4868" width="15.7109375" customWidth="1"/>
    <col min="4869" max="4871" width="22.7109375" customWidth="1"/>
    <col min="5121" max="5121" width="20.7109375" customWidth="1"/>
    <col min="5122" max="5122" width="15.85546875" customWidth="1"/>
    <col min="5123" max="5123" width="15.5703125" customWidth="1"/>
    <col min="5124" max="5124" width="15.7109375" customWidth="1"/>
    <col min="5125" max="5127" width="22.7109375" customWidth="1"/>
    <col min="5377" max="5377" width="20.7109375" customWidth="1"/>
    <col min="5378" max="5378" width="15.85546875" customWidth="1"/>
    <col min="5379" max="5379" width="15.5703125" customWidth="1"/>
    <col min="5380" max="5380" width="15.7109375" customWidth="1"/>
    <col min="5381" max="5383" width="22.7109375" customWidth="1"/>
    <col min="5633" max="5633" width="20.7109375" customWidth="1"/>
    <col min="5634" max="5634" width="15.85546875" customWidth="1"/>
    <col min="5635" max="5635" width="15.5703125" customWidth="1"/>
    <col min="5636" max="5636" width="15.7109375" customWidth="1"/>
    <col min="5637" max="5639" width="22.7109375" customWidth="1"/>
    <col min="5889" max="5889" width="20.7109375" customWidth="1"/>
    <col min="5890" max="5890" width="15.85546875" customWidth="1"/>
    <col min="5891" max="5891" width="15.5703125" customWidth="1"/>
    <col min="5892" max="5892" width="15.7109375" customWidth="1"/>
    <col min="5893" max="5895" width="22.7109375" customWidth="1"/>
    <col min="6145" max="6145" width="20.7109375" customWidth="1"/>
    <col min="6146" max="6146" width="15.85546875" customWidth="1"/>
    <col min="6147" max="6147" width="15.5703125" customWidth="1"/>
    <col min="6148" max="6148" width="15.7109375" customWidth="1"/>
    <col min="6149" max="6151" width="22.7109375" customWidth="1"/>
    <col min="6401" max="6401" width="20.7109375" customWidth="1"/>
    <col min="6402" max="6402" width="15.85546875" customWidth="1"/>
    <col min="6403" max="6403" width="15.5703125" customWidth="1"/>
    <col min="6404" max="6404" width="15.7109375" customWidth="1"/>
    <col min="6405" max="6407" width="22.7109375" customWidth="1"/>
    <col min="6657" max="6657" width="20.7109375" customWidth="1"/>
    <col min="6658" max="6658" width="15.85546875" customWidth="1"/>
    <col min="6659" max="6659" width="15.5703125" customWidth="1"/>
    <col min="6660" max="6660" width="15.7109375" customWidth="1"/>
    <col min="6661" max="6663" width="22.7109375" customWidth="1"/>
    <col min="6913" max="6913" width="20.7109375" customWidth="1"/>
    <col min="6914" max="6914" width="15.85546875" customWidth="1"/>
    <col min="6915" max="6915" width="15.5703125" customWidth="1"/>
    <col min="6916" max="6916" width="15.7109375" customWidth="1"/>
    <col min="6917" max="6919" width="22.7109375" customWidth="1"/>
    <col min="7169" max="7169" width="20.7109375" customWidth="1"/>
    <col min="7170" max="7170" width="15.85546875" customWidth="1"/>
    <col min="7171" max="7171" width="15.5703125" customWidth="1"/>
    <col min="7172" max="7172" width="15.7109375" customWidth="1"/>
    <col min="7173" max="7175" width="22.7109375" customWidth="1"/>
    <col min="7425" max="7425" width="20.7109375" customWidth="1"/>
    <col min="7426" max="7426" width="15.85546875" customWidth="1"/>
    <col min="7427" max="7427" width="15.5703125" customWidth="1"/>
    <col min="7428" max="7428" width="15.7109375" customWidth="1"/>
    <col min="7429" max="7431" width="22.7109375" customWidth="1"/>
    <col min="7681" max="7681" width="20.7109375" customWidth="1"/>
    <col min="7682" max="7682" width="15.85546875" customWidth="1"/>
    <col min="7683" max="7683" width="15.5703125" customWidth="1"/>
    <col min="7684" max="7684" width="15.7109375" customWidth="1"/>
    <col min="7685" max="7687" width="22.7109375" customWidth="1"/>
    <col min="7937" max="7937" width="20.7109375" customWidth="1"/>
    <col min="7938" max="7938" width="15.85546875" customWidth="1"/>
    <col min="7939" max="7939" width="15.5703125" customWidth="1"/>
    <col min="7940" max="7940" width="15.7109375" customWidth="1"/>
    <col min="7941" max="7943" width="22.7109375" customWidth="1"/>
    <col min="8193" max="8193" width="20.7109375" customWidth="1"/>
    <col min="8194" max="8194" width="15.85546875" customWidth="1"/>
    <col min="8195" max="8195" width="15.5703125" customWidth="1"/>
    <col min="8196" max="8196" width="15.7109375" customWidth="1"/>
    <col min="8197" max="8199" width="22.7109375" customWidth="1"/>
    <col min="8449" max="8449" width="20.7109375" customWidth="1"/>
    <col min="8450" max="8450" width="15.85546875" customWidth="1"/>
    <col min="8451" max="8451" width="15.5703125" customWidth="1"/>
    <col min="8452" max="8452" width="15.7109375" customWidth="1"/>
    <col min="8453" max="8455" width="22.7109375" customWidth="1"/>
    <col min="8705" max="8705" width="20.7109375" customWidth="1"/>
    <col min="8706" max="8706" width="15.85546875" customWidth="1"/>
    <col min="8707" max="8707" width="15.5703125" customWidth="1"/>
    <col min="8708" max="8708" width="15.7109375" customWidth="1"/>
    <col min="8709" max="8711" width="22.7109375" customWidth="1"/>
    <col min="8961" max="8961" width="20.7109375" customWidth="1"/>
    <col min="8962" max="8962" width="15.85546875" customWidth="1"/>
    <col min="8963" max="8963" width="15.5703125" customWidth="1"/>
    <col min="8964" max="8964" width="15.7109375" customWidth="1"/>
    <col min="8965" max="8967" width="22.7109375" customWidth="1"/>
    <col min="9217" max="9217" width="20.7109375" customWidth="1"/>
    <col min="9218" max="9218" width="15.85546875" customWidth="1"/>
    <col min="9219" max="9219" width="15.5703125" customWidth="1"/>
    <col min="9220" max="9220" width="15.7109375" customWidth="1"/>
    <col min="9221" max="9223" width="22.7109375" customWidth="1"/>
    <col min="9473" max="9473" width="20.7109375" customWidth="1"/>
    <col min="9474" max="9474" width="15.85546875" customWidth="1"/>
    <col min="9475" max="9475" width="15.5703125" customWidth="1"/>
    <col min="9476" max="9476" width="15.7109375" customWidth="1"/>
    <col min="9477" max="9479" width="22.7109375" customWidth="1"/>
    <col min="9729" max="9729" width="20.7109375" customWidth="1"/>
    <col min="9730" max="9730" width="15.85546875" customWidth="1"/>
    <col min="9731" max="9731" width="15.5703125" customWidth="1"/>
    <col min="9732" max="9732" width="15.7109375" customWidth="1"/>
    <col min="9733" max="9735" width="22.7109375" customWidth="1"/>
    <col min="9985" max="9985" width="20.7109375" customWidth="1"/>
    <col min="9986" max="9986" width="15.85546875" customWidth="1"/>
    <col min="9987" max="9987" width="15.5703125" customWidth="1"/>
    <col min="9988" max="9988" width="15.7109375" customWidth="1"/>
    <col min="9989" max="9991" width="22.7109375" customWidth="1"/>
    <col min="10241" max="10241" width="20.7109375" customWidth="1"/>
    <col min="10242" max="10242" width="15.85546875" customWidth="1"/>
    <col min="10243" max="10243" width="15.5703125" customWidth="1"/>
    <col min="10244" max="10244" width="15.7109375" customWidth="1"/>
    <col min="10245" max="10247" width="22.7109375" customWidth="1"/>
    <col min="10497" max="10497" width="20.7109375" customWidth="1"/>
    <col min="10498" max="10498" width="15.85546875" customWidth="1"/>
    <col min="10499" max="10499" width="15.5703125" customWidth="1"/>
    <col min="10500" max="10500" width="15.7109375" customWidth="1"/>
    <col min="10501" max="10503" width="22.7109375" customWidth="1"/>
    <col min="10753" max="10753" width="20.7109375" customWidth="1"/>
    <col min="10754" max="10754" width="15.85546875" customWidth="1"/>
    <col min="10755" max="10755" width="15.5703125" customWidth="1"/>
    <col min="10756" max="10756" width="15.7109375" customWidth="1"/>
    <col min="10757" max="10759" width="22.7109375" customWidth="1"/>
    <col min="11009" max="11009" width="20.7109375" customWidth="1"/>
    <col min="11010" max="11010" width="15.85546875" customWidth="1"/>
    <col min="11011" max="11011" width="15.5703125" customWidth="1"/>
    <col min="11012" max="11012" width="15.7109375" customWidth="1"/>
    <col min="11013" max="11015" width="22.7109375" customWidth="1"/>
    <col min="11265" max="11265" width="20.7109375" customWidth="1"/>
    <col min="11266" max="11266" width="15.85546875" customWidth="1"/>
    <col min="11267" max="11267" width="15.5703125" customWidth="1"/>
    <col min="11268" max="11268" width="15.7109375" customWidth="1"/>
    <col min="11269" max="11271" width="22.7109375" customWidth="1"/>
    <col min="11521" max="11521" width="20.7109375" customWidth="1"/>
    <col min="11522" max="11522" width="15.85546875" customWidth="1"/>
    <col min="11523" max="11523" width="15.5703125" customWidth="1"/>
    <col min="11524" max="11524" width="15.7109375" customWidth="1"/>
    <col min="11525" max="11527" width="22.7109375" customWidth="1"/>
    <col min="11777" max="11777" width="20.7109375" customWidth="1"/>
    <col min="11778" max="11778" width="15.85546875" customWidth="1"/>
    <col min="11779" max="11779" width="15.5703125" customWidth="1"/>
    <col min="11780" max="11780" width="15.7109375" customWidth="1"/>
    <col min="11781" max="11783" width="22.7109375" customWidth="1"/>
    <col min="12033" max="12033" width="20.7109375" customWidth="1"/>
    <col min="12034" max="12034" width="15.85546875" customWidth="1"/>
    <col min="12035" max="12035" width="15.5703125" customWidth="1"/>
    <col min="12036" max="12036" width="15.7109375" customWidth="1"/>
    <col min="12037" max="12039" width="22.7109375" customWidth="1"/>
    <col min="12289" max="12289" width="20.7109375" customWidth="1"/>
    <col min="12290" max="12290" width="15.85546875" customWidth="1"/>
    <col min="12291" max="12291" width="15.5703125" customWidth="1"/>
    <col min="12292" max="12292" width="15.7109375" customWidth="1"/>
    <col min="12293" max="12295" width="22.7109375" customWidth="1"/>
    <col min="12545" max="12545" width="20.7109375" customWidth="1"/>
    <col min="12546" max="12546" width="15.85546875" customWidth="1"/>
    <col min="12547" max="12547" width="15.5703125" customWidth="1"/>
    <col min="12548" max="12548" width="15.7109375" customWidth="1"/>
    <col min="12549" max="12551" width="22.7109375" customWidth="1"/>
    <col min="12801" max="12801" width="20.7109375" customWidth="1"/>
    <col min="12802" max="12802" width="15.85546875" customWidth="1"/>
    <col min="12803" max="12803" width="15.5703125" customWidth="1"/>
    <col min="12804" max="12804" width="15.7109375" customWidth="1"/>
    <col min="12805" max="12807" width="22.7109375" customWidth="1"/>
    <col min="13057" max="13057" width="20.7109375" customWidth="1"/>
    <col min="13058" max="13058" width="15.85546875" customWidth="1"/>
    <col min="13059" max="13059" width="15.5703125" customWidth="1"/>
    <col min="13060" max="13060" width="15.7109375" customWidth="1"/>
    <col min="13061" max="13063" width="22.7109375" customWidth="1"/>
    <col min="13313" max="13313" width="20.7109375" customWidth="1"/>
    <col min="13314" max="13314" width="15.85546875" customWidth="1"/>
    <col min="13315" max="13315" width="15.5703125" customWidth="1"/>
    <col min="13316" max="13316" width="15.7109375" customWidth="1"/>
    <col min="13317" max="13319" width="22.7109375" customWidth="1"/>
    <col min="13569" max="13569" width="20.7109375" customWidth="1"/>
    <col min="13570" max="13570" width="15.85546875" customWidth="1"/>
    <col min="13571" max="13571" width="15.5703125" customWidth="1"/>
    <col min="13572" max="13572" width="15.7109375" customWidth="1"/>
    <col min="13573" max="13575" width="22.7109375" customWidth="1"/>
    <col min="13825" max="13825" width="20.7109375" customWidth="1"/>
    <col min="13826" max="13826" width="15.85546875" customWidth="1"/>
    <col min="13827" max="13827" width="15.5703125" customWidth="1"/>
    <col min="13828" max="13828" width="15.7109375" customWidth="1"/>
    <col min="13829" max="13831" width="22.7109375" customWidth="1"/>
    <col min="14081" max="14081" width="20.7109375" customWidth="1"/>
    <col min="14082" max="14082" width="15.85546875" customWidth="1"/>
    <col min="14083" max="14083" width="15.5703125" customWidth="1"/>
    <col min="14084" max="14084" width="15.7109375" customWidth="1"/>
    <col min="14085" max="14087" width="22.7109375" customWidth="1"/>
    <col min="14337" max="14337" width="20.7109375" customWidth="1"/>
    <col min="14338" max="14338" width="15.85546875" customWidth="1"/>
    <col min="14339" max="14339" width="15.5703125" customWidth="1"/>
    <col min="14340" max="14340" width="15.7109375" customWidth="1"/>
    <col min="14341" max="14343" width="22.7109375" customWidth="1"/>
    <col min="14593" max="14593" width="20.7109375" customWidth="1"/>
    <col min="14594" max="14594" width="15.85546875" customWidth="1"/>
    <col min="14595" max="14595" width="15.5703125" customWidth="1"/>
    <col min="14596" max="14596" width="15.7109375" customWidth="1"/>
    <col min="14597" max="14599" width="22.7109375" customWidth="1"/>
    <col min="14849" max="14849" width="20.7109375" customWidth="1"/>
    <col min="14850" max="14850" width="15.85546875" customWidth="1"/>
    <col min="14851" max="14851" width="15.5703125" customWidth="1"/>
    <col min="14852" max="14852" width="15.7109375" customWidth="1"/>
    <col min="14853" max="14855" width="22.7109375" customWidth="1"/>
    <col min="15105" max="15105" width="20.7109375" customWidth="1"/>
    <col min="15106" max="15106" width="15.85546875" customWidth="1"/>
    <col min="15107" max="15107" width="15.5703125" customWidth="1"/>
    <col min="15108" max="15108" width="15.7109375" customWidth="1"/>
    <col min="15109" max="15111" width="22.7109375" customWidth="1"/>
    <col min="15361" max="15361" width="20.7109375" customWidth="1"/>
    <col min="15362" max="15362" width="15.85546875" customWidth="1"/>
    <col min="15363" max="15363" width="15.5703125" customWidth="1"/>
    <col min="15364" max="15364" width="15.7109375" customWidth="1"/>
    <col min="15365" max="15367" width="22.7109375" customWidth="1"/>
    <col min="15617" max="15617" width="20.7109375" customWidth="1"/>
    <col min="15618" max="15618" width="15.85546875" customWidth="1"/>
    <col min="15619" max="15619" width="15.5703125" customWidth="1"/>
    <col min="15620" max="15620" width="15.7109375" customWidth="1"/>
    <col min="15621" max="15623" width="22.7109375" customWidth="1"/>
    <col min="15873" max="15873" width="20.7109375" customWidth="1"/>
    <col min="15874" max="15874" width="15.85546875" customWidth="1"/>
    <col min="15875" max="15875" width="15.5703125" customWidth="1"/>
    <col min="15876" max="15876" width="15.7109375" customWidth="1"/>
    <col min="15877" max="15879" width="22.7109375" customWidth="1"/>
    <col min="16129" max="16129" width="20.7109375" customWidth="1"/>
    <col min="16130" max="16130" width="15.85546875" customWidth="1"/>
    <col min="16131" max="16131" width="15.5703125" customWidth="1"/>
    <col min="16132" max="16132" width="15.7109375" customWidth="1"/>
    <col min="16133" max="16135" width="22.7109375" customWidth="1"/>
  </cols>
  <sheetData>
    <row r="1" spans="1:7" ht="18.75" x14ac:dyDescent="0.3">
      <c r="A1" s="156" t="s">
        <v>46</v>
      </c>
      <c r="B1" s="157"/>
      <c r="C1" s="157"/>
      <c r="D1" s="157"/>
      <c r="E1" s="157"/>
      <c r="F1" s="157"/>
      <c r="G1" s="157"/>
    </row>
    <row r="2" spans="1:7" ht="18.75" x14ac:dyDescent="0.3">
      <c r="A2" s="156"/>
      <c r="B2" s="157"/>
      <c r="C2" s="157"/>
      <c r="D2" s="157"/>
      <c r="E2" s="157"/>
      <c r="F2" s="157"/>
      <c r="G2" s="157"/>
    </row>
    <row r="3" spans="1:7" ht="18.75" x14ac:dyDescent="0.3">
      <c r="A3" s="156" t="s">
        <v>118</v>
      </c>
      <c r="B3" s="157"/>
      <c r="C3" s="157"/>
      <c r="D3" s="157"/>
      <c r="E3" s="157"/>
      <c r="F3" s="157"/>
      <c r="G3" s="157"/>
    </row>
    <row r="4" spans="1:7" ht="18.75" x14ac:dyDescent="0.3">
      <c r="A4" s="156" t="s">
        <v>47</v>
      </c>
      <c r="B4" s="157"/>
      <c r="C4" s="157"/>
      <c r="D4" s="157"/>
      <c r="E4" s="157"/>
      <c r="F4" s="157"/>
      <c r="G4" s="157"/>
    </row>
    <row r="5" spans="1:7" ht="18.75" x14ac:dyDescent="0.3">
      <c r="A5" s="156" t="s">
        <v>16</v>
      </c>
      <c r="B5" s="157"/>
      <c r="C5" s="157"/>
      <c r="D5" s="157"/>
      <c r="E5" s="157"/>
      <c r="F5" s="157"/>
      <c r="G5" s="157"/>
    </row>
    <row r="6" spans="1:7" ht="12.75" customHeight="1" x14ac:dyDescent="0.3">
      <c r="A6" s="121"/>
      <c r="B6" s="121"/>
      <c r="C6" s="121"/>
      <c r="D6" s="121"/>
      <c r="E6" s="121"/>
      <c r="F6" s="121"/>
      <c r="G6" s="121"/>
    </row>
    <row r="7" spans="1:7" ht="18.75" x14ac:dyDescent="0.3">
      <c r="A7" s="248" t="s">
        <v>17</v>
      </c>
      <c r="B7" s="249"/>
      <c r="C7" s="158"/>
      <c r="D7" s="158"/>
      <c r="E7" s="158"/>
      <c r="F7" s="158"/>
      <c r="G7" s="158"/>
    </row>
    <row r="8" spans="1:7" x14ac:dyDescent="0.25">
      <c r="A8" s="6"/>
      <c r="B8" s="6"/>
      <c r="C8" s="6"/>
      <c r="D8" s="6"/>
      <c r="E8" s="6"/>
      <c r="F8" s="6"/>
      <c r="G8" s="6"/>
    </row>
    <row r="9" spans="1:7" x14ac:dyDescent="0.25">
      <c r="A9" s="159" t="s">
        <v>18</v>
      </c>
      <c r="B9" s="160"/>
      <c r="C9" s="160"/>
      <c r="D9" s="160"/>
      <c r="E9" s="160"/>
      <c r="F9" s="160"/>
      <c r="G9" s="160"/>
    </row>
    <row r="10" spans="1:7" ht="15.75" thickBot="1" x14ac:dyDescent="0.3">
      <c r="A10" s="8"/>
      <c r="B10" s="8"/>
      <c r="C10" s="8"/>
      <c r="D10" s="8"/>
      <c r="E10" s="8"/>
      <c r="F10" s="8"/>
      <c r="G10" s="8"/>
    </row>
    <row r="11" spans="1:7" ht="51" customHeight="1" x14ac:dyDescent="0.25">
      <c r="A11" s="9" t="s">
        <v>19</v>
      </c>
      <c r="B11" s="10" t="s">
        <v>5</v>
      </c>
      <c r="C11" s="10" t="s">
        <v>13</v>
      </c>
      <c r="D11" s="11" t="s">
        <v>10</v>
      </c>
      <c r="E11" s="9" t="s">
        <v>20</v>
      </c>
      <c r="F11" s="12" t="s">
        <v>21</v>
      </c>
      <c r="G11" s="13" t="s">
        <v>22</v>
      </c>
    </row>
    <row r="12" spans="1:7" ht="30" customHeight="1" thickBot="1" x14ac:dyDescent="0.3">
      <c r="A12" s="14">
        <f>+MAX('.'!D15:F19)</f>
        <v>0</v>
      </c>
      <c r="B12" s="15">
        <f>IF(AND(F19&gt;=0,F19&lt;=3),60,IF(AND(F19&gt;=3.1,F19&lt;=6),80,IF(AND(F19&gt;=6.1,F19&lt;=10),100,IF(F19&gt;=10,120,"No ha ingresado datos válidos"))))</f>
        <v>60</v>
      </c>
      <c r="C12" s="15">
        <f>IF(AND(F22&gt;=1,F22&lt;=5),20,IF(AND(F22&gt;=6,F22&lt;=10),30,IF(F22&gt;=11,40,"No ha ingresado datos válidos")))</f>
        <v>20</v>
      </c>
      <c r="D12" s="15" t="e">
        <f>IF(AND(F25&gt;=0,F25&lt;=0.5),20,IF(AND(F25&gt;=0.51,F25&lt;=0.75),25,IF(AND(F25&gt;=0.76,F25&lt;=1),30,IF(AND(F25&gt;=1.1,F25&lt;=1.5),35,IF(F25&gt;=1.51,40,"No ha ingresado datos válidos")))))</f>
        <v>#DIV/0!</v>
      </c>
      <c r="E12" s="14" t="e">
        <f>+A12*(B12+C12+D12)/100</f>
        <v>#DIV/0!</v>
      </c>
      <c r="F12" s="16" t="e">
        <f>+F28</f>
        <v>#DIV/0!</v>
      </c>
      <c r="G12" s="17" t="e">
        <f>+E12-F12</f>
        <v>#DIV/0!</v>
      </c>
    </row>
    <row r="13" spans="1:7" ht="15.75" thickBot="1" x14ac:dyDescent="0.3">
      <c r="A13" s="18"/>
      <c r="B13" s="19"/>
      <c r="C13" s="19"/>
      <c r="D13" s="20"/>
      <c r="E13" s="19"/>
      <c r="F13" s="19"/>
      <c r="G13" s="19"/>
    </row>
    <row r="14" spans="1:7" ht="12.75" customHeight="1" x14ac:dyDescent="0.25">
      <c r="A14" s="162" t="s">
        <v>19</v>
      </c>
      <c r="B14" s="163"/>
      <c r="C14" s="163"/>
      <c r="D14" s="163"/>
      <c r="E14" s="163"/>
      <c r="F14" s="163"/>
      <c r="G14" s="164"/>
    </row>
    <row r="15" spans="1:7" x14ac:dyDescent="0.25">
      <c r="A15" s="241" t="s">
        <v>23</v>
      </c>
      <c r="B15" s="242"/>
      <c r="C15" s="242"/>
      <c r="D15" s="243"/>
      <c r="E15" s="21" t="s">
        <v>24</v>
      </c>
      <c r="F15" s="244" t="s">
        <v>25</v>
      </c>
      <c r="G15" s="245"/>
    </row>
    <row r="16" spans="1:7" x14ac:dyDescent="0.25">
      <c r="A16" s="230" t="s">
        <v>26</v>
      </c>
      <c r="B16" s="231"/>
      <c r="C16" s="231"/>
      <c r="D16" s="232"/>
      <c r="E16" s="110"/>
      <c r="F16" s="246">
        <f>+MAX('.'!D15:F19)</f>
        <v>0</v>
      </c>
      <c r="G16" s="246"/>
    </row>
    <row r="17" spans="1:7" ht="12.75" customHeight="1" x14ac:dyDescent="0.25">
      <c r="A17" s="140" t="s">
        <v>27</v>
      </c>
      <c r="B17" s="161"/>
      <c r="C17" s="161"/>
      <c r="D17" s="161"/>
      <c r="E17" s="161"/>
      <c r="F17" s="161"/>
      <c r="G17" s="141"/>
    </row>
    <row r="18" spans="1:7" ht="38.25" customHeight="1" x14ac:dyDescent="0.25">
      <c r="A18" s="234" t="s">
        <v>45</v>
      </c>
      <c r="B18" s="235"/>
      <c r="C18" s="235"/>
      <c r="D18" s="235"/>
      <c r="E18" s="236"/>
      <c r="F18" s="140" t="s">
        <v>28</v>
      </c>
      <c r="G18" s="141"/>
    </row>
    <row r="19" spans="1:7" x14ac:dyDescent="0.25">
      <c r="A19" s="230" t="s">
        <v>29</v>
      </c>
      <c r="B19" s="231"/>
      <c r="C19" s="231"/>
      <c r="D19" s="231"/>
      <c r="E19" s="232"/>
      <c r="F19" s="247">
        <f>+'..'!G34</f>
        <v>0</v>
      </c>
      <c r="G19" s="240"/>
    </row>
    <row r="20" spans="1:7" ht="12.75" customHeight="1" x14ac:dyDescent="0.25">
      <c r="A20" s="140" t="s">
        <v>30</v>
      </c>
      <c r="B20" s="161"/>
      <c r="C20" s="161"/>
      <c r="D20" s="161"/>
      <c r="E20" s="161"/>
      <c r="F20" s="161"/>
      <c r="G20" s="141"/>
    </row>
    <row r="21" spans="1:7" ht="38.25" customHeight="1" x14ac:dyDescent="0.25">
      <c r="A21" s="234" t="s">
        <v>44</v>
      </c>
      <c r="B21" s="235"/>
      <c r="C21" s="235"/>
      <c r="D21" s="235"/>
      <c r="E21" s="236"/>
      <c r="F21" s="237" t="s">
        <v>31</v>
      </c>
      <c r="G21" s="238"/>
    </row>
    <row r="22" spans="1:7" x14ac:dyDescent="0.25">
      <c r="A22" s="230" t="s">
        <v>32</v>
      </c>
      <c r="B22" s="231"/>
      <c r="C22" s="231"/>
      <c r="D22" s="231"/>
      <c r="E22" s="232"/>
      <c r="F22" s="239">
        <f>+'....'!C22</f>
        <v>2</v>
      </c>
      <c r="G22" s="240"/>
    </row>
    <row r="23" spans="1:7" ht="12.75" customHeight="1" x14ac:dyDescent="0.25">
      <c r="A23" s="140" t="s">
        <v>33</v>
      </c>
      <c r="B23" s="161"/>
      <c r="C23" s="161"/>
      <c r="D23" s="161"/>
      <c r="E23" s="161"/>
      <c r="F23" s="161"/>
      <c r="G23" s="141"/>
    </row>
    <row r="24" spans="1:7" ht="12.75" customHeight="1" x14ac:dyDescent="0.25">
      <c r="A24" s="234" t="s">
        <v>34</v>
      </c>
      <c r="B24" s="235"/>
      <c r="C24" s="235"/>
      <c r="D24" s="235"/>
      <c r="E24" s="236"/>
      <c r="F24" s="237" t="s">
        <v>35</v>
      </c>
      <c r="G24" s="238"/>
    </row>
    <row r="25" spans="1:7" x14ac:dyDescent="0.25">
      <c r="A25" s="230" t="s">
        <v>36</v>
      </c>
      <c r="B25" s="231"/>
      <c r="C25" s="231"/>
      <c r="D25" s="231"/>
      <c r="E25" s="232"/>
      <c r="F25" s="239" t="e">
        <f>+'...'!D13</f>
        <v>#DIV/0!</v>
      </c>
      <c r="G25" s="240"/>
    </row>
    <row r="26" spans="1:7" ht="12.75" customHeight="1" x14ac:dyDescent="0.25">
      <c r="A26" s="140" t="s">
        <v>37</v>
      </c>
      <c r="B26" s="161"/>
      <c r="C26" s="161"/>
      <c r="D26" s="161"/>
      <c r="E26" s="161"/>
      <c r="F26" s="161"/>
      <c r="G26" s="141"/>
    </row>
    <row r="27" spans="1:7" ht="24" customHeight="1" x14ac:dyDescent="0.25">
      <c r="A27" s="234" t="s">
        <v>43</v>
      </c>
      <c r="B27" s="235"/>
      <c r="C27" s="235"/>
      <c r="D27" s="235"/>
      <c r="E27" s="236"/>
      <c r="F27" s="140" t="s">
        <v>38</v>
      </c>
      <c r="G27" s="141"/>
    </row>
    <row r="28" spans="1:7" x14ac:dyDescent="0.25">
      <c r="A28" s="230" t="s">
        <v>39</v>
      </c>
      <c r="B28" s="231"/>
      <c r="C28" s="231"/>
      <c r="D28" s="231"/>
      <c r="E28" s="232"/>
      <c r="F28" s="233" t="e">
        <f>+'CONTRATOS EN EJECUCIÓN'!P23</f>
        <v>#DIV/0!</v>
      </c>
      <c r="G28" s="233"/>
    </row>
    <row r="29" spans="1:7" ht="15.75" thickBot="1" x14ac:dyDescent="0.3">
      <c r="A29" s="22"/>
      <c r="B29" s="22"/>
      <c r="C29" s="22"/>
      <c r="D29" s="22"/>
      <c r="E29" s="22"/>
      <c r="F29" s="22"/>
      <c r="G29" s="22"/>
    </row>
    <row r="30" spans="1:7" ht="15.75" thickBot="1" x14ac:dyDescent="0.3">
      <c r="A30" s="35" t="s">
        <v>52</v>
      </c>
      <c r="B30" s="27" t="s">
        <v>48</v>
      </c>
      <c r="C30" s="28" t="s">
        <v>49</v>
      </c>
      <c r="D30" s="28" t="s">
        <v>50</v>
      </c>
      <c r="E30" s="6"/>
      <c r="F30" s="146" t="s">
        <v>53</v>
      </c>
      <c r="G30" s="147"/>
    </row>
    <row r="31" spans="1:7" ht="15.75" thickBot="1" x14ac:dyDescent="0.3">
      <c r="A31" s="221" t="str">
        <f>+A17</f>
        <v>EXPERIENCIA</v>
      </c>
      <c r="B31" s="30">
        <v>0</v>
      </c>
      <c r="C31" s="30">
        <v>3</v>
      </c>
      <c r="D31" s="31">
        <v>60</v>
      </c>
      <c r="E31" s="6"/>
      <c r="F31" s="148"/>
      <c r="G31" s="149"/>
    </row>
    <row r="32" spans="1:7" ht="15" customHeight="1" x14ac:dyDescent="0.25">
      <c r="A32" s="222"/>
      <c r="B32" s="29">
        <v>3</v>
      </c>
      <c r="C32" s="29">
        <v>6</v>
      </c>
      <c r="D32" s="32">
        <v>80</v>
      </c>
      <c r="E32" s="6"/>
      <c r="F32" s="224">
        <f>+'K Residual - Resumen'!B23</f>
        <v>8502505495</v>
      </c>
      <c r="G32" s="118">
        <f>ROUND(F32/908526,2)</f>
        <v>9358.57</v>
      </c>
    </row>
    <row r="33" spans="1:7" ht="15.75" customHeight="1" thickBot="1" x14ac:dyDescent="0.3">
      <c r="A33" s="222"/>
      <c r="B33" s="29">
        <v>6</v>
      </c>
      <c r="C33" s="29">
        <v>10</v>
      </c>
      <c r="D33" s="32">
        <v>100</v>
      </c>
      <c r="E33" s="6"/>
      <c r="F33" s="225"/>
      <c r="G33" s="119" t="s">
        <v>112</v>
      </c>
    </row>
    <row r="34" spans="1:7" ht="15.75" thickBot="1" x14ac:dyDescent="0.3">
      <c r="A34" s="223"/>
      <c r="B34" s="33">
        <v>10</v>
      </c>
      <c r="C34" s="33" t="s">
        <v>51</v>
      </c>
      <c r="D34" s="34">
        <v>120</v>
      </c>
      <c r="E34" s="6"/>
      <c r="F34" s="6"/>
      <c r="G34" s="6"/>
    </row>
    <row r="35" spans="1:7" ht="15" customHeight="1" x14ac:dyDescent="0.25">
      <c r="A35" s="226" t="str">
        <f>+A20</f>
        <v>CAPACIDAD TÉCNICA</v>
      </c>
      <c r="B35" s="30">
        <v>1</v>
      </c>
      <c r="C35" s="30">
        <v>5</v>
      </c>
      <c r="D35" s="31">
        <v>20</v>
      </c>
      <c r="E35" s="6"/>
      <c r="F35" s="146" t="s">
        <v>54</v>
      </c>
      <c r="G35" s="147"/>
    </row>
    <row r="36" spans="1:7" ht="15.75" customHeight="1" thickBot="1" x14ac:dyDescent="0.3">
      <c r="A36" s="227"/>
      <c r="B36" s="29">
        <v>6</v>
      </c>
      <c r="C36" s="29">
        <v>10</v>
      </c>
      <c r="D36" s="32">
        <v>30</v>
      </c>
      <c r="E36" s="6"/>
      <c r="F36" s="148"/>
      <c r="G36" s="149"/>
    </row>
    <row r="37" spans="1:7" ht="15" customHeight="1" thickBot="1" x14ac:dyDescent="0.3">
      <c r="A37" s="228"/>
      <c r="B37" s="33">
        <v>6</v>
      </c>
      <c r="C37" s="33" t="s">
        <v>51</v>
      </c>
      <c r="D37" s="34">
        <v>40</v>
      </c>
      <c r="E37" s="6"/>
      <c r="F37" s="150" t="e">
        <f>+G12</f>
        <v>#DIV/0!</v>
      </c>
      <c r="G37" s="151"/>
    </row>
    <row r="38" spans="1:7" ht="15.75" customHeight="1" thickBot="1" x14ac:dyDescent="0.3">
      <c r="A38" s="221" t="str">
        <f>+A23</f>
        <v>CAPACIDAD FINANCIERA</v>
      </c>
      <c r="B38" s="30">
        <v>0</v>
      </c>
      <c r="C38" s="30">
        <v>0.5</v>
      </c>
      <c r="D38" s="31">
        <v>20</v>
      </c>
      <c r="E38" s="6"/>
      <c r="F38" s="152"/>
      <c r="G38" s="153"/>
    </row>
    <row r="39" spans="1:7" ht="15.75" thickBot="1" x14ac:dyDescent="0.3">
      <c r="A39" s="222"/>
      <c r="B39" s="29">
        <v>0.5</v>
      </c>
      <c r="C39" s="29">
        <v>0.75</v>
      </c>
      <c r="D39" s="32">
        <v>25</v>
      </c>
      <c r="E39" s="6"/>
      <c r="F39" s="6"/>
      <c r="G39" s="6"/>
    </row>
    <row r="40" spans="1:7" x14ac:dyDescent="0.25">
      <c r="A40" s="222"/>
      <c r="B40" s="29">
        <v>0.75</v>
      </c>
      <c r="C40" s="29">
        <v>1</v>
      </c>
      <c r="D40" s="32">
        <v>30</v>
      </c>
      <c r="E40" s="6"/>
      <c r="F40" s="142" t="e">
        <f>+IF(F37&gt;=F32,"SI CUMPLE","NO CUMPLE")</f>
        <v>#DIV/0!</v>
      </c>
      <c r="G40" s="143"/>
    </row>
    <row r="41" spans="1:7" ht="15.75" thickBot="1" x14ac:dyDescent="0.3">
      <c r="A41" s="229"/>
      <c r="B41" s="114">
        <v>1</v>
      </c>
      <c r="C41" s="114">
        <v>1.5</v>
      </c>
      <c r="D41" s="115">
        <v>35</v>
      </c>
      <c r="E41" s="6"/>
      <c r="F41" s="144"/>
      <c r="G41" s="145"/>
    </row>
    <row r="42" spans="1:7" ht="13.5" customHeight="1" thickBot="1" x14ac:dyDescent="0.3">
      <c r="A42" s="223"/>
      <c r="B42" s="33">
        <v>1.5</v>
      </c>
      <c r="C42" s="33" t="s">
        <v>51</v>
      </c>
      <c r="D42" s="34">
        <v>40</v>
      </c>
      <c r="E42" s="6"/>
      <c r="F42" s="116"/>
      <c r="G42" s="116"/>
    </row>
    <row r="43" spans="1:7" x14ac:dyDescent="0.25">
      <c r="D43" s="23"/>
      <c r="E43" s="6"/>
      <c r="F43" s="6"/>
      <c r="G43" s="6"/>
    </row>
    <row r="44" spans="1:7" x14ac:dyDescent="0.25">
      <c r="A44" s="23"/>
      <c r="B44" s="23"/>
      <c r="C44" s="23"/>
      <c r="D44" s="23"/>
      <c r="E44" s="23"/>
      <c r="F44" s="23"/>
      <c r="G44" s="23"/>
    </row>
    <row r="45" spans="1:7" x14ac:dyDescent="0.25">
      <c r="A45" s="23"/>
      <c r="B45" s="23"/>
      <c r="C45" s="23"/>
      <c r="D45" s="23"/>
      <c r="E45" s="23"/>
      <c r="F45" s="23"/>
      <c r="G45" s="23"/>
    </row>
    <row r="46" spans="1:7" x14ac:dyDescent="0.25">
      <c r="A46" s="23"/>
      <c r="B46" s="23"/>
      <c r="C46" s="23"/>
      <c r="D46" s="23"/>
      <c r="E46" s="23"/>
      <c r="F46" s="23"/>
      <c r="G46" s="23"/>
    </row>
    <row r="47" spans="1:7" x14ac:dyDescent="0.25">
      <c r="A47" s="23"/>
      <c r="B47" s="23"/>
      <c r="C47" s="23"/>
      <c r="D47" s="23"/>
      <c r="E47" s="23"/>
      <c r="F47" s="23"/>
      <c r="G47" s="23"/>
    </row>
    <row r="48" spans="1:7" x14ac:dyDescent="0.25">
      <c r="A48" s="6"/>
      <c r="B48" s="6"/>
      <c r="C48" s="6"/>
      <c r="D48" s="6"/>
      <c r="E48" s="23"/>
      <c r="F48" s="23"/>
      <c r="G48" s="23"/>
    </row>
    <row r="49" spans="1:7" x14ac:dyDescent="0.25">
      <c r="A49" s="6" t="s">
        <v>40</v>
      </c>
      <c r="B49" s="6"/>
      <c r="C49" s="6"/>
      <c r="D49" s="6"/>
      <c r="E49" s="24" t="s">
        <v>41</v>
      </c>
      <c r="F49" s="6"/>
      <c r="G49" s="6"/>
    </row>
    <row r="50" spans="1:7" x14ac:dyDescent="0.25">
      <c r="A50" s="6" t="s">
        <v>42</v>
      </c>
      <c r="B50" s="6"/>
      <c r="C50" s="6"/>
      <c r="D50" s="6"/>
      <c r="E50" s="24" t="s">
        <v>42</v>
      </c>
      <c r="F50" s="24"/>
      <c r="G50" s="6"/>
    </row>
    <row r="51" spans="1:7" x14ac:dyDescent="0.25">
      <c r="A51" s="6"/>
      <c r="B51" s="6"/>
      <c r="C51" s="6"/>
      <c r="D51" s="6"/>
      <c r="F51" s="6"/>
      <c r="G51" s="6"/>
    </row>
    <row r="52" spans="1:7" x14ac:dyDescent="0.25">
      <c r="A52" s="42" t="s">
        <v>66</v>
      </c>
      <c r="B52" s="6"/>
      <c r="C52" s="6"/>
      <c r="D52" s="6"/>
      <c r="E52" s="6"/>
      <c r="F52" s="6"/>
      <c r="G52" s="6"/>
    </row>
    <row r="53" spans="1:7" x14ac:dyDescent="0.25">
      <c r="A53" s="25"/>
      <c r="B53" s="6"/>
      <c r="C53" s="6"/>
      <c r="D53" s="6"/>
      <c r="E53" s="6"/>
      <c r="F53" s="6"/>
      <c r="G53" s="6"/>
    </row>
    <row r="54" spans="1:7" x14ac:dyDescent="0.25">
      <c r="A54" s="25"/>
      <c r="B54" s="6"/>
      <c r="C54" s="6"/>
      <c r="D54" s="6"/>
      <c r="E54" s="6"/>
      <c r="F54" s="6"/>
      <c r="G54" s="6"/>
    </row>
    <row r="55" spans="1:7" x14ac:dyDescent="0.25">
      <c r="A55" s="25"/>
      <c r="B55" s="6"/>
      <c r="C55" s="6"/>
      <c r="D55" s="6"/>
      <c r="E55" s="6"/>
      <c r="F55" s="6"/>
      <c r="G55" s="6"/>
    </row>
    <row r="56" spans="1:7" x14ac:dyDescent="0.25">
      <c r="A56" s="37"/>
      <c r="B56" s="37"/>
      <c r="C56" s="37"/>
      <c r="D56" s="37"/>
      <c r="E56" s="6"/>
      <c r="F56" s="6"/>
      <c r="G56" s="6"/>
    </row>
    <row r="57" spans="1:7" ht="12.75" customHeight="1" x14ac:dyDescent="0.25">
      <c r="A57" s="37"/>
      <c r="B57" s="37"/>
      <c r="C57" s="37"/>
      <c r="D57" s="37"/>
      <c r="E57" s="37"/>
      <c r="F57" s="37"/>
      <c r="G57" s="37"/>
    </row>
    <row r="58" spans="1:7" x14ac:dyDescent="0.25">
      <c r="A58" s="37"/>
      <c r="B58" s="37"/>
      <c r="C58" s="37"/>
      <c r="D58" s="37"/>
      <c r="E58" s="37"/>
      <c r="F58" s="37"/>
      <c r="G58" s="37"/>
    </row>
    <row r="59" spans="1:7" x14ac:dyDescent="0.25">
      <c r="E59" s="37"/>
      <c r="F59" s="37"/>
      <c r="G59" s="37"/>
    </row>
  </sheetData>
  <mergeCells count="41">
    <mergeCell ref="A7:B7"/>
    <mergeCell ref="C7:G7"/>
    <mergeCell ref="A1:G1"/>
    <mergeCell ref="A2:G2"/>
    <mergeCell ref="A3:G3"/>
    <mergeCell ref="A4:G4"/>
    <mergeCell ref="A5:G5"/>
    <mergeCell ref="A20:G20"/>
    <mergeCell ref="A9:G9"/>
    <mergeCell ref="A14:G14"/>
    <mergeCell ref="A15:D15"/>
    <mergeCell ref="F15:G15"/>
    <mergeCell ref="A16:D16"/>
    <mergeCell ref="F16:G16"/>
    <mergeCell ref="A17:G17"/>
    <mergeCell ref="A18:E18"/>
    <mergeCell ref="F18:G18"/>
    <mergeCell ref="A19:E19"/>
    <mergeCell ref="F19:G19"/>
    <mergeCell ref="A28:E28"/>
    <mergeCell ref="F28:G28"/>
    <mergeCell ref="A21:E21"/>
    <mergeCell ref="F21:G21"/>
    <mergeCell ref="A22:E22"/>
    <mergeCell ref="F22:G22"/>
    <mergeCell ref="A23:G23"/>
    <mergeCell ref="A24:E24"/>
    <mergeCell ref="F24:G24"/>
    <mergeCell ref="A25:E25"/>
    <mergeCell ref="F25:G25"/>
    <mergeCell ref="A26:G26"/>
    <mergeCell ref="A27:E27"/>
    <mergeCell ref="F27:G27"/>
    <mergeCell ref="F30:G31"/>
    <mergeCell ref="A31:A34"/>
    <mergeCell ref="F32:F33"/>
    <mergeCell ref="A35:A37"/>
    <mergeCell ref="F35:G36"/>
    <mergeCell ref="F37:G38"/>
    <mergeCell ref="A38:A42"/>
    <mergeCell ref="F40:G41"/>
  </mergeCells>
  <conditionalFormatting sqref="F37:G38">
    <cfRule type="cellIs" dxfId="3" priority="1" operator="greaterThan">
      <formula>$F$32</formula>
    </cfRule>
    <cfRule type="cellIs" dxfId="2" priority="2" operator="greaterThan">
      <formula>1118055556</formula>
    </cfRule>
    <cfRule type="cellIs" dxfId="1" priority="3" operator="greaterThan">
      <formula>1118055556</formula>
    </cfRule>
    <cfRule type="cellIs" dxfId="0" priority="4" operator="greaterThan">
      <formula>1156065234</formula>
    </cfRule>
  </conditionalFormatting>
  <pageMargins left="0.70866141732283472" right="0.70866141732283472" top="0.74803149606299213" bottom="0.74803149606299213" header="0.31496062992125984" footer="0.31496062992125984"/>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635528BBA5E64BAC48FD69710CFB44" ma:contentTypeVersion="8" ma:contentTypeDescription="Crear nuevo documento." ma:contentTypeScope="" ma:versionID="e4cc797ad54865fc8096da696ff7dfd5">
  <xsd:schema xmlns:xsd="http://www.w3.org/2001/XMLSchema" xmlns:xs="http://www.w3.org/2001/XMLSchema" xmlns:p="http://schemas.microsoft.com/office/2006/metadata/properties" xmlns:ns2="0033108c-f638-4e4e-bc69-b116b72b9cb4" xmlns:ns3="787fcdbf-a93d-4a23-8d8c-d078da368c7f" targetNamespace="http://schemas.microsoft.com/office/2006/metadata/properties" ma:root="true" ma:fieldsID="2e3ecdb31040e8cdfd6a9e0e55e3e51c" ns2:_="" ns3:_="">
    <xsd:import namespace="0033108c-f638-4e4e-bc69-b116b72b9cb4"/>
    <xsd:import namespace="787fcdbf-a93d-4a23-8d8c-d078da368c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33108c-f638-4e4e-bc69-b116b72b9c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7fcdbf-a93d-4a23-8d8c-d078da368c7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3FB5C8-5A56-4A1A-B736-001F042D6DFF}">
  <ds:schemaRefs>
    <ds:schemaRef ds:uri="http://purl.org/dc/dcmitype/"/>
    <ds:schemaRef ds:uri="http://schemas.microsoft.com/office/infopath/2007/PartnerControls"/>
    <ds:schemaRef ds:uri="http://schemas.microsoft.com/office/2006/metadata/properties"/>
    <ds:schemaRef ds:uri="0033108c-f638-4e4e-bc69-b116b72b9cb4"/>
    <ds:schemaRef ds:uri="http://www.w3.org/XML/1998/namespace"/>
    <ds:schemaRef ds:uri="http://purl.org/dc/terms/"/>
    <ds:schemaRef ds:uri="http://purl.org/dc/elements/1.1/"/>
    <ds:schemaRef ds:uri="http://schemas.microsoft.com/office/2006/documentManagement/types"/>
    <ds:schemaRef ds:uri="http://schemas.openxmlformats.org/package/2006/metadata/core-properties"/>
    <ds:schemaRef ds:uri="787fcdbf-a93d-4a23-8d8c-d078da368c7f"/>
  </ds:schemaRefs>
</ds:datastoreItem>
</file>

<file path=customXml/itemProps2.xml><?xml version="1.0" encoding="utf-8"?>
<ds:datastoreItem xmlns:ds="http://schemas.openxmlformats.org/officeDocument/2006/customXml" ds:itemID="{EFB64CF7-6C19-489C-AD85-75BA099D9BE0}">
  <ds:schemaRefs>
    <ds:schemaRef ds:uri="http://schemas.microsoft.com/sharepoint/v3/contenttype/forms"/>
  </ds:schemaRefs>
</ds:datastoreItem>
</file>

<file path=customXml/itemProps3.xml><?xml version="1.0" encoding="utf-8"?>
<ds:datastoreItem xmlns:ds="http://schemas.openxmlformats.org/officeDocument/2006/customXml" ds:itemID="{855A5A44-83DF-49A0-BBA2-073292D48D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33108c-f638-4e4e-bc69-b116b72b9cb4"/>
    <ds:schemaRef ds:uri="787fcdbf-a93d-4a23-8d8c-d078da368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K Residual - Resumen</vt:lpstr>
      <vt:lpstr>CONTRATOS EN EJECUCIÓN</vt:lpstr>
      <vt:lpstr>.</vt:lpstr>
      <vt:lpstr>..</vt:lpstr>
      <vt:lpstr>...</vt:lpstr>
      <vt:lpstr>....</vt:lpstr>
      <vt:lpstr>.....</vt:lpstr>
      <vt:lpstr>'.'!Área_de_impresión</vt:lpstr>
      <vt:lpstr>'..'!Área_de_impresión</vt:lpstr>
      <vt:lpstr>'...'!Área_de_impresión</vt:lpstr>
      <vt:lpstr>'....'!Área_de_impresión</vt:lpstr>
      <vt:lpstr>'.....'!Área_de_impresión</vt:lpstr>
      <vt:lpstr>'CONTRATOS EN EJECUCIÓN'!Área_de_impresión</vt:lpstr>
      <vt:lpstr>'K Residual - Resumen'!Área_de_impresión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Andres</dc:creator>
  <cp:lastModifiedBy>Carlos</cp:lastModifiedBy>
  <cp:revision/>
  <cp:lastPrinted>2020-01-03T17:14:09Z</cp:lastPrinted>
  <dcterms:created xsi:type="dcterms:W3CDTF">2018-04-18T13:08:10Z</dcterms:created>
  <dcterms:modified xsi:type="dcterms:W3CDTF">2022-02-02T12:57:36Z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0x010100ED635528BBA5E64BAC48FD69710CFB44</vt:lpwstr>
  </property>
</Properties>
</file>