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D\0000 SI_2022\eco_v_2022\ANEXOS\"/>
    </mc:Choice>
  </mc:AlternateContent>
  <bookViews>
    <workbookView xWindow="0" yWindow="0" windowWidth="28800" windowHeight="11400"/>
  </bookViews>
  <sheets>
    <sheet name="OFERTA ECONOMICA" sheetId="2" r:id="rId1"/>
  </sheets>
  <definedNames>
    <definedName name="_xlnm.Print_Area" localSheetId="0">'OFERTA ECONOMICA'!$A$1:$F$51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G19" i="2" l="1"/>
  <c r="F19" i="2" s="1"/>
  <c r="G18" i="2"/>
  <c r="F18" i="2" s="1"/>
  <c r="G17" i="2"/>
  <c r="G16" i="2"/>
  <c r="F16" i="2" s="1"/>
  <c r="G15" i="2"/>
  <c r="F15" i="2" s="1"/>
  <c r="G23" i="2"/>
  <c r="G12" i="2"/>
  <c r="G8" i="2"/>
  <c r="G22" i="2"/>
  <c r="F22" i="2" s="1"/>
  <c r="F25" i="2"/>
  <c r="F17" i="2" l="1"/>
  <c r="F14" i="2"/>
  <c r="F29" i="2"/>
  <c r="F28" i="2"/>
  <c r="F8" i="2"/>
  <c r="F20" i="2"/>
  <c r="F9" i="2"/>
  <c r="F6" i="2"/>
  <c r="F11" i="2"/>
  <c r="F10" i="2"/>
  <c r="G13" i="2"/>
  <c r="F13" i="2" s="1"/>
  <c r="G7" i="2"/>
  <c r="G27" i="2"/>
  <c r="G30" i="2"/>
  <c r="F23" i="2"/>
  <c r="G21" i="2"/>
  <c r="F21" i="2" s="1"/>
  <c r="F12" i="2"/>
  <c r="G26" i="2"/>
  <c r="G24" i="2"/>
  <c r="F24" i="2" s="1"/>
  <c r="F27" i="2" l="1"/>
  <c r="F26" i="2"/>
  <c r="F30" i="2"/>
  <c r="F7" i="2"/>
  <c r="F32" i="2" l="1"/>
  <c r="F33" i="2" s="1"/>
</calcChain>
</file>

<file path=xl/sharedStrings.xml><?xml version="1.0" encoding="utf-8"?>
<sst xmlns="http://schemas.openxmlformats.org/spreadsheetml/2006/main" count="89" uniqueCount="64">
  <si>
    <t>DESCRIPCIÓN</t>
  </si>
  <si>
    <t>CANT</t>
  </si>
  <si>
    <t>UN</t>
  </si>
  <si>
    <t>VR UNITARIO</t>
  </si>
  <si>
    <t>VR TOTAL</t>
  </si>
  <si>
    <t>Nombre o Razón Social del proponente: __________________</t>
  </si>
  <si>
    <t>NIT:________________________________________________</t>
  </si>
  <si>
    <t>Nombre del Representante Legal:________________________</t>
  </si>
  <si>
    <t>CC/CE/ID: __________________de_______________________</t>
  </si>
  <si>
    <t>Dirección:___________________________________________</t>
  </si>
  <si>
    <t>Teléfono: ___________________________</t>
  </si>
  <si>
    <t>Celular:__________________________</t>
  </si>
  <si>
    <t>Correo electrónico:___________________________________</t>
  </si>
  <si>
    <t>ITEM</t>
  </si>
  <si>
    <t>1. MOBILIARIO</t>
  </si>
  <si>
    <t>Cll 40</t>
  </si>
  <si>
    <t>Bosa</t>
  </si>
  <si>
    <t>Macarena A</t>
  </si>
  <si>
    <t>Vivero</t>
  </si>
  <si>
    <t>Vivero Bienestar</t>
  </si>
  <si>
    <t>Egresado</t>
  </si>
  <si>
    <t>VALOR TOTAL ANTES DE IVA</t>
  </si>
  <si>
    <t>IVA</t>
  </si>
  <si>
    <t>VALOR TOTAL IVA INCLUDO</t>
  </si>
  <si>
    <t>1.13.1</t>
  </si>
  <si>
    <t>1.13.2</t>
  </si>
  <si>
    <t>1.10.1</t>
  </si>
  <si>
    <t>1.13.3</t>
  </si>
  <si>
    <t>1.11.1</t>
  </si>
  <si>
    <t>1.11.2</t>
  </si>
  <si>
    <t>1.11.3</t>
  </si>
  <si>
    <t>1.11.4</t>
  </si>
  <si>
    <t>1.11.5</t>
  </si>
  <si>
    <r>
      <rPr>
        <b/>
        <sz val="10"/>
        <color theme="1"/>
        <rFont val="Arial Narrow"/>
        <family val="2"/>
      </rPr>
      <t xml:space="preserve">NOTA 1: </t>
    </r>
    <r>
      <rPr>
        <sz val="10"/>
        <color theme="1"/>
        <rFont val="Arial Narrow"/>
        <family val="2"/>
      </rPr>
      <t>El oferente debe diligenciar TODOS los ÍTEMS del formato de la oferta económica. La no inclusión de esta información será objeto de RECHAZO DE LA PROPUESTA.</t>
    </r>
  </si>
  <si>
    <r>
      <rPr>
        <b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Todos los materiales ofertados y posteriormente entregados serán nuevos, no se aceptan productos re manufacturados, por ende, el precio debe estar acorde a esta condición.</t>
    </r>
  </si>
  <si>
    <r>
      <rPr>
        <b/>
        <sz val="10"/>
        <color theme="1"/>
        <rFont val="Arial Narrow"/>
        <family val="2"/>
      </rPr>
      <t>NOTA 3:</t>
    </r>
    <r>
      <rPr>
        <sz val="10"/>
        <color theme="1"/>
        <rFont val="Arial Narrow"/>
        <family val="2"/>
      </rPr>
      <t xml:space="preserve"> El valor debe ajustarse al peso bien sea por exceso o por defecto EN TAL SENTIDO TODOS LOS PRECIOS DE TODOS LOS ÍTEMS SOLICITADOS Y OFERTADOS DEBEN SER REDONDEADOS A CERO (0) DECIMALES.</t>
    </r>
  </si>
  <si>
    <r>
      <rPr>
        <b/>
        <sz val="10"/>
        <color theme="1"/>
        <rFont val="Arial Narrow"/>
        <family val="2"/>
      </rPr>
      <t xml:space="preserve">NOTA : </t>
    </r>
    <r>
      <rPr>
        <sz val="12"/>
        <color theme="4"/>
        <rFont val="Arial Narrow"/>
        <family val="2"/>
      </rPr>
      <t xml:space="preserve">Solo se debe diligenciar el campo de valor unitario el cual esta resaltado en </t>
    </r>
    <r>
      <rPr>
        <b/>
        <sz val="12"/>
        <color theme="4"/>
        <rFont val="Arial Narrow"/>
        <family val="2"/>
      </rPr>
      <t>AZUL</t>
    </r>
  </si>
  <si>
    <t xml:space="preserve">1. Dotación de mobiliario </t>
  </si>
  <si>
    <r>
      <rPr>
        <b/>
        <sz val="16"/>
        <color theme="1"/>
        <rFont val="Arial Narrow"/>
        <family val="2"/>
      </rPr>
      <t>UNIVERSIDAD DISTRITAL FRANCISCO JOSÉ DE CALDAS</t>
    </r>
    <r>
      <rPr>
        <sz val="12"/>
        <color theme="1"/>
        <rFont val="Arial Narrow"/>
        <family val="2"/>
      </rPr>
      <t xml:space="preserve">
</t>
    </r>
    <r>
      <rPr>
        <sz val="16"/>
        <color theme="1"/>
        <rFont val="Arial Narrow"/>
        <family val="2"/>
      </rPr>
      <t xml:space="preserve">Contratar la dotación de espacios de las diferentes sedes de la Universidad Distrital Francisco Jose de Caldas
</t>
    </r>
    <r>
      <rPr>
        <sz val="12"/>
        <color theme="1"/>
        <rFont val="Arial Narrow"/>
        <family val="2"/>
      </rPr>
      <t xml:space="preserve">
</t>
    </r>
    <r>
      <rPr>
        <b/>
        <sz val="14"/>
        <color theme="1"/>
        <rFont val="Arial Narrow"/>
        <family val="2"/>
      </rPr>
      <t xml:space="preserve">ANEXO # 3.  OFERTA ECONÓMICA </t>
    </r>
  </si>
  <si>
    <t>MÓDULO DE REUNIONES PARA 4 PERSONAS 180cm X 120-160cm X 70+/-5cm (altura). Revisar, ANEXO TÉCNICO  1. ESPECIFICACIONES TÉCNICAS MÍNIMAS.</t>
  </si>
  <si>
    <t>MESA CIRCULAR Ø 110cm. Revisar, ANEXO TÉCNICO  1. ESPECIFICACIONES TÉCNICAS MÍNIMAS.</t>
  </si>
  <si>
    <t>PUESTOS DE TRABAJO PARA COMPUTO 6 EQUIPOS 360cm X 120cm. Revisar, ANEXO TÉCNICO  1. ESPECIFICACIONES TÉCNICAS MÍNIMAS.</t>
  </si>
  <si>
    <t>PUESTO DE TRABAJO CON FALDA FRONTAL 120cm X 60cm. Revisar, ANEXO TÉCNICO  1. ESPECIFICACIONES TÉCNICAS MÍNIMAS.</t>
  </si>
  <si>
    <t>PUESTO DE TRABAJO CON FALDA FRONTAL 135cm X 75cm. Revisar, ANEXO TÉCNICO  1. ESPECIFICACIONES TÉCNICAS MÍNIMAS.</t>
  </si>
  <si>
    <t>PUESTO DE TRABAJO CON ARCHIVADOR 150cm X 75cm. Revisar, ANEXO TÉCNICO  1. ESPECIFICACIONES TÉCNICAS MÍNIMAS.</t>
  </si>
  <si>
    <t>PUESTO DE TRABAJO "L" CON ARCHIVADOR 150cm X 75cm. Revisar, ANEXO TÉCNICO  1. ESPECIFICACIONES TÉCNICAS MÍNIMAS.</t>
  </si>
  <si>
    <t>MÓDULO DE TRABAJO COLECTIVO A . Revisar, ANEXO TÉCNICO  1. ESPECIFICACIONES TÉCNICAS MÍNIMAS.</t>
  </si>
  <si>
    <t>MÓDULO DE TRABAJO  OFICINA ABIERTA A (6P). Revisar, ANEXO TÉCNICO  1. ESPECIFICACIONES TÉCNICAS MÍNIMAS.</t>
  </si>
  <si>
    <t>MÓDULO DE TRABAJO  OFICINA ABIERTA B (4P). Revisar, ANEXO TÉCNICO  1. ESPECIFICACIONES TÉCNICAS MÍNIMAS.</t>
  </si>
  <si>
    <t>MÓDULO DE TRABAJO  OFICINA ABIERTA INDIVIIDUAL C. Revisar, ANEXO TÉCNICO  1. ESPECIFICACIONES TÉCNICAS MÍNIMAS.</t>
  </si>
  <si>
    <t>MÓDULO DE TRABAJO  OFICINA ABIERTA D (5P) . Revisar, ANEXO TÉCNICO  1. ESPECIFICACIONES TÉCNICAS MÍNIMAS.</t>
  </si>
  <si>
    <t>MÓDULO DE TRABAJO  OFICINA ABIERTA INDIVIDUAL E  . Revisar, ANEXO TÉCNICO  1. ESPECIFICACIONES TÉCNICAS MÍNIMAS.</t>
  </si>
  <si>
    <t>MESA DE TRABAJO ABATIBLE Y CON GRADUACIÓN DE ALTURA 120cm X 70cm (+/- 5cm de acuerdo al fabricante). Revisar, ANEXO TÉCNICO  1. ESPECIFICACIONES TÉCNICAS MÍNIMAS.</t>
  </si>
  <si>
    <t>MUEBLE DE ALMACENAMIENTO 60cm X 42cm X 110cm (altura). Revisar, ANEXO TÉCNICO  1. ESPECIFICACIONES TÉCNICAS MÍNIMAS.</t>
  </si>
  <si>
    <t>MUEBLE DE ALMACENAMIENTO 90cm X 42cm X 185cm (altura). Revisar, ANEXO TÉCNICO  1. ESPECIFICACIONES TÉCNICAS MÍNIMAS.</t>
  </si>
  <si>
    <t>MUEBLE DE ALMACENAMIENTO  T3  90cm X 42cm X 185cm (altura). Revisar, ANEXO TÉCNICO  1. ESPECIFICACIONES TÉCNICAS MÍNIMAS.</t>
  </si>
  <si>
    <t>TABLERO BLANCO 120cm X 240cm. Revisar, ANEXO TÉCNICO  1. ESPECIFICACIONES TÉCNICAS MÍNIMAS.</t>
  </si>
  <si>
    <t>TABLERO VIDRIO TEMPLADO 120cm X 180cm. Revisar, ANEXO TÉCNICO  1. ESPECIFICACIONES TÉCNICAS MÍNIMAS.</t>
  </si>
  <si>
    <t>SOFÁ DE ESPERA EN ESTRUCTURA METÁLICA. Revisar, ANEXO TÉCNICO  1. ESPECIFICACIONES TÉCNICAS MÍNIMAS.</t>
  </si>
  <si>
    <t>SILLA OPERATIVA ASIENTO TAPIZADO. Revisar, ANEXO TÉCNICO  1. ESPECIFICACIONES TÉCNICAS MÍNIMAS.</t>
  </si>
  <si>
    <t>MÓDULO DE IMPRESIÓN OFICINA ABIERTA . Revisar, ANEXO TÉCNICO  1. ESPECIFICACIONES TÉCNICAS MÍNIMAS.</t>
  </si>
  <si>
    <t>MÓDULO DE CASILLERO OFICINA ABIERTA . Revisar, ANEXO TÉCNICO  1. ESPECIFICACIONES TÉCNICAS MÍNIMAS.</t>
  </si>
  <si>
    <t>ARCHIVO RODANTE LONGITUD MÁXIMA 250cm. Revisar, ANEXO TÉCNICO  1. ESPECIFICACIONES TÉCNICAS MÍNIMAS.</t>
  </si>
  <si>
    <t>SILLAS INTERLOCUTORAS PARA EXTERIORES. Revisar, ANEXO TÉCNICO  1. ESPECIFICACIONES TÉCNICAS MÍNIMAS.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</si>
</sst>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  <numFmt numFmtId="166" formatCode="_ * #,##0.00_ ;_ * \-#,##0.00_ ;_ * \-??_ ;_ @_ "/>
    <numFmt numFmtId="167" formatCode="_-&quot;$&quot;\ * #,##0.00_-;\-&quot;$&quot;\ * #,##0.00_-;_-&quot;$&quot;\ * &quot;-&quot;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color indexed="64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sz val="16"/>
      <color theme="1"/>
      <name val="Arial Narrow"/>
      <family val="2"/>
    </font>
    <font>
      <sz val="12"/>
      <color theme="4"/>
      <name val="Arial Narrow"/>
      <family val="2"/>
    </font>
    <font>
      <b/>
      <sz val="12"/>
      <color theme="4"/>
      <name val="Arial Narrow"/>
      <family val="2"/>
    </font>
    <font>
      <sz val="10"/>
      <color theme="0" tint="-0.249977111117893"/>
      <name val="Arial Narrow"/>
      <family val="2"/>
    </font>
    <font>
      <b/>
      <sz val="14"/>
      <color theme="0" tint="-0.249977111117893"/>
      <name val="Arial Narrow"/>
      <family val="2"/>
    </font>
    <font>
      <b/>
      <sz val="10"/>
      <color theme="0" tint="-0.249977111117893"/>
      <name val="Arial Narrow"/>
      <family val="2"/>
    </font>
    <font>
      <b/>
      <sz val="8"/>
      <color theme="0" tint="-0.249977111117893"/>
      <name val="Arial Narrow"/>
      <family val="2"/>
    </font>
    <font>
      <sz val="8"/>
      <color theme="0" tint="-0.249977111117893"/>
      <name val="Arial Narrow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6" fontId="2" fillId="0" borderId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167" fontId="7" fillId="0" borderId="0" xfId="5" applyNumberFormat="1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67" fontId="7" fillId="0" borderId="0" xfId="5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7" fontId="8" fillId="0" borderId="1" xfId="5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65" fontId="8" fillId="6" borderId="27" xfId="1" applyFont="1" applyFill="1" applyBorder="1" applyAlignment="1">
      <alignment horizontal="center" vertical="center"/>
    </xf>
    <xf numFmtId="165" fontId="8" fillId="0" borderId="4" xfId="1" applyFont="1" applyBorder="1" applyAlignment="1">
      <alignment horizontal="center" vertical="center"/>
    </xf>
    <xf numFmtId="165" fontId="11" fillId="5" borderId="26" xfId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2" fontId="15" fillId="6" borderId="0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vertical="center" wrapText="1"/>
    </xf>
    <xf numFmtId="0" fontId="17" fillId="6" borderId="0" xfId="0" applyFont="1" applyFill="1" applyBorder="1" applyAlignment="1">
      <alignment vertical="center"/>
    </xf>
    <xf numFmtId="2" fontId="18" fillId="6" borderId="0" xfId="0" applyNumberFormat="1" applyFont="1" applyFill="1" applyBorder="1" applyAlignment="1">
      <alignment horizontal="center" vertical="center"/>
    </xf>
    <xf numFmtId="2" fontId="18" fillId="6" borderId="0" xfId="0" applyNumberFormat="1" applyFont="1" applyFill="1" applyBorder="1" applyAlignment="1">
      <alignment horizontal="center" vertical="center" wrapText="1"/>
    </xf>
    <xf numFmtId="3" fontId="19" fillId="6" borderId="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top"/>
    </xf>
    <xf numFmtId="167" fontId="7" fillId="4" borderId="1" xfId="5" applyNumberFormat="1" applyFont="1" applyFill="1" applyBorder="1" applyAlignment="1">
      <alignment vertical="top" wrapText="1"/>
    </xf>
    <xf numFmtId="165" fontId="7" fillId="0" borderId="4" xfId="1" applyFont="1" applyFill="1" applyBorder="1" applyAlignment="1">
      <alignment horizontal="center" vertical="top"/>
    </xf>
    <xf numFmtId="3" fontId="19" fillId="6" borderId="0" xfId="0" applyNumberFormat="1" applyFont="1" applyFill="1" applyBorder="1" applyAlignment="1">
      <alignment horizontal="center" vertical="top"/>
    </xf>
    <xf numFmtId="2" fontId="18" fillId="6" borderId="0" xfId="0" applyNumberFormat="1" applyFont="1" applyFill="1" applyBorder="1" applyAlignment="1">
      <alignment horizontal="center" vertical="top"/>
    </xf>
    <xf numFmtId="0" fontId="15" fillId="6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9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4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right" vertical="center"/>
    </xf>
    <xf numFmtId="0" fontId="11" fillId="5" borderId="15" xfId="0" applyFont="1" applyFill="1" applyBorder="1" applyAlignment="1">
      <alignment horizontal="right" vertical="center"/>
    </xf>
    <xf numFmtId="0" fontId="11" fillId="5" borderId="16" xfId="0" applyFont="1" applyFill="1" applyBorder="1" applyAlignment="1">
      <alignment horizontal="right" vertical="center"/>
    </xf>
    <xf numFmtId="0" fontId="8" fillId="6" borderId="8" xfId="0" applyFont="1" applyFill="1" applyBorder="1" applyAlignment="1">
      <alignment horizontal="right" vertical="center"/>
    </xf>
    <xf numFmtId="0" fontId="8" fillId="6" borderId="9" xfId="0" applyFont="1" applyFill="1" applyBorder="1" applyAlignment="1">
      <alignment horizontal="right" vertical="center"/>
    </xf>
    <xf numFmtId="0" fontId="8" fillId="6" borderId="17" xfId="0" applyFont="1" applyFill="1" applyBorder="1" applyAlignment="1">
      <alignment horizontal="right" vertical="center"/>
    </xf>
    <xf numFmtId="0" fontId="8" fillId="0" borderId="12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</cellXfs>
  <cellStyles count="6">
    <cellStyle name="Millares 2 6" xfId="3"/>
    <cellStyle name="Moneda" xfId="1" builtinId="4"/>
    <cellStyle name="Moneda [0]" xfId="5" builtinId="7"/>
    <cellStyle name="Moneda 11" xfId="4"/>
    <cellStyle name="Normal" xfId="0" builtinId="0"/>
    <cellStyle name="Normal 2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175163</xdr:colOff>
      <xdr:row>0</xdr:row>
      <xdr:rowOff>180779</xdr:rowOff>
    </xdr:from>
    <xdr:to>
      <xdr:col>5</xdr:col>
      <xdr:colOff>917630</xdr:colOff>
      <xdr:row>0</xdr:row>
      <xdr:rowOff>1807733</xdr:rowOff>
    </xdr:to>
    <xdr:pic>
      <xdr:nvPicPr>
        <xdr:cNvPr id="2" name="Imagen 1" descr="Resultado de imagen para universidad distrital francisco josÃ© de calda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4810" y="180779"/>
          <a:ext cx="1952702" cy="1634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view="pageBreakPreview" topLeftCell="A4" zoomScale="115" zoomScaleNormal="50" zoomScaleSheetLayoutView="115" workbookViewId="0">
      <selection activeCell="B6" sqref="B6:B30"/>
    </sheetView>
  </sheetViews>
  <sheetFormatPr baseColWidth="10" defaultColWidth="11.42578125" defaultRowHeight="12.75"/>
  <cols>
    <col min="1" max="1" width="11.42578125" style="1" bestFit="1" customWidth="1"/>
    <col min="2" max="2" width="89.140625" style="1" customWidth="1"/>
    <col min="3" max="3" width="4.7109375" style="1" bestFit="1" customWidth="1"/>
    <col min="4" max="4" width="10.28515625" style="3" bestFit="1" customWidth="1"/>
    <col min="5" max="5" width="18.140625" style="4" customWidth="1"/>
    <col min="6" max="6" width="20.28515625" style="1" customWidth="1"/>
    <col min="7" max="7" width="10.28515625" style="21" bestFit="1" customWidth="1"/>
    <col min="8" max="8" width="10.28515625" style="21" customWidth="1"/>
    <col min="9" max="13" width="11.42578125" style="20"/>
    <col min="14" max="16384" width="11.42578125" style="1"/>
  </cols>
  <sheetData>
    <row r="1" spans="1:13" ht="159" customHeight="1" thickBot="1">
      <c r="A1" s="42" t="s">
        <v>38</v>
      </c>
      <c r="B1" s="43"/>
      <c r="C1" s="43"/>
      <c r="D1" s="44"/>
      <c r="E1" s="42"/>
      <c r="F1" s="44"/>
      <c r="G1" s="20"/>
      <c r="H1" s="20"/>
    </row>
    <row r="2" spans="1:13" ht="13.5" thickBot="1">
      <c r="B2" s="6"/>
      <c r="C2" s="6"/>
      <c r="D2" s="7"/>
      <c r="E2" s="8"/>
      <c r="F2" s="6"/>
    </row>
    <row r="3" spans="1:13" s="2" customFormat="1" ht="36" customHeight="1">
      <c r="A3" s="45" t="s">
        <v>37</v>
      </c>
      <c r="B3" s="46"/>
      <c r="C3" s="46"/>
      <c r="D3" s="46"/>
      <c r="E3" s="46"/>
      <c r="F3" s="47"/>
      <c r="G3" s="22"/>
      <c r="H3" s="22"/>
      <c r="I3" s="22"/>
      <c r="J3" s="22"/>
      <c r="K3" s="22"/>
      <c r="L3" s="22"/>
      <c r="M3" s="23"/>
    </row>
    <row r="4" spans="1:13" s="2" customFormat="1" ht="25.5">
      <c r="A4" s="14" t="s">
        <v>13</v>
      </c>
      <c r="B4" s="9" t="s">
        <v>0</v>
      </c>
      <c r="C4" s="9" t="s">
        <v>2</v>
      </c>
      <c r="D4" s="10" t="s">
        <v>1</v>
      </c>
      <c r="E4" s="11" t="s">
        <v>3</v>
      </c>
      <c r="F4" s="16" t="s">
        <v>4</v>
      </c>
      <c r="G4" s="24" t="s">
        <v>15</v>
      </c>
      <c r="H4" s="24" t="s">
        <v>16</v>
      </c>
      <c r="I4" s="24" t="s">
        <v>17</v>
      </c>
      <c r="J4" s="24" t="s">
        <v>18</v>
      </c>
      <c r="K4" s="25" t="s">
        <v>19</v>
      </c>
      <c r="L4" s="24" t="s">
        <v>20</v>
      </c>
      <c r="M4" s="23"/>
    </row>
    <row r="5" spans="1:13" ht="15" customHeight="1">
      <c r="A5" s="15" t="s">
        <v>14</v>
      </c>
      <c r="B5" s="13"/>
      <c r="C5" s="13"/>
      <c r="D5" s="13"/>
      <c r="E5" s="13"/>
      <c r="F5" s="41"/>
      <c r="G5" s="23"/>
      <c r="H5" s="23"/>
      <c r="I5" s="23"/>
      <c r="J5" s="23"/>
      <c r="K5" s="23"/>
      <c r="L5" s="23"/>
    </row>
    <row r="6" spans="1:13" s="33" customFormat="1" ht="14.45" customHeight="1">
      <c r="A6" s="27">
        <v>1.02</v>
      </c>
      <c r="B6" s="34" t="s">
        <v>39</v>
      </c>
      <c r="C6" s="36" t="s">
        <v>2</v>
      </c>
      <c r="D6" s="37">
        <v>4</v>
      </c>
      <c r="E6" s="28"/>
      <c r="F6" s="29">
        <f>+D6*E6</f>
        <v>0</v>
      </c>
      <c r="G6" s="30">
        <v>1</v>
      </c>
      <c r="H6" s="31"/>
      <c r="I6" s="31"/>
      <c r="J6" s="31"/>
      <c r="K6" s="31"/>
      <c r="L6" s="30"/>
      <c r="M6" s="32"/>
    </row>
    <row r="7" spans="1:13" s="33" customFormat="1" ht="14.45" customHeight="1">
      <c r="A7" s="27">
        <v>1.04</v>
      </c>
      <c r="B7" s="34" t="s">
        <v>40</v>
      </c>
      <c r="C7" s="36" t="s">
        <v>2</v>
      </c>
      <c r="D7" s="37">
        <v>5</v>
      </c>
      <c r="E7" s="28"/>
      <c r="F7" s="29">
        <f>+D7*E7</f>
        <v>0</v>
      </c>
      <c r="G7" s="30">
        <f>3+4</f>
        <v>7</v>
      </c>
      <c r="H7" s="31"/>
      <c r="I7" s="31"/>
      <c r="J7" s="31"/>
      <c r="K7" s="31"/>
      <c r="L7" s="30"/>
      <c r="M7" s="32"/>
    </row>
    <row r="8" spans="1:13" s="33" customFormat="1" ht="14.45" customHeight="1">
      <c r="A8" s="27">
        <v>1.05</v>
      </c>
      <c r="B8" s="34" t="s">
        <v>41</v>
      </c>
      <c r="C8" s="36" t="s">
        <v>2</v>
      </c>
      <c r="D8" s="37">
        <v>5</v>
      </c>
      <c r="E8" s="28"/>
      <c r="F8" s="29">
        <f>+D8*E8</f>
        <v>0</v>
      </c>
      <c r="G8" s="30">
        <f>5+7</f>
        <v>12</v>
      </c>
      <c r="H8" s="31"/>
      <c r="I8" s="31"/>
      <c r="J8" s="31"/>
      <c r="K8" s="31"/>
      <c r="L8" s="30"/>
      <c r="M8" s="32"/>
    </row>
    <row r="9" spans="1:13" s="33" customFormat="1" ht="14.45" customHeight="1">
      <c r="A9" s="27">
        <v>1.06</v>
      </c>
      <c r="B9" s="34" t="s">
        <v>42</v>
      </c>
      <c r="C9" s="36" t="s">
        <v>2</v>
      </c>
      <c r="D9" s="37">
        <v>3</v>
      </c>
      <c r="E9" s="28"/>
      <c r="F9" s="29">
        <f>+D9*E9</f>
        <v>0</v>
      </c>
      <c r="G9" s="30">
        <v>4</v>
      </c>
      <c r="H9" s="31"/>
      <c r="I9" s="31"/>
      <c r="J9" s="31"/>
      <c r="K9" s="31"/>
      <c r="L9" s="30"/>
      <c r="M9" s="32"/>
    </row>
    <row r="10" spans="1:13" s="33" customFormat="1" ht="14.45" customHeight="1">
      <c r="A10" s="27">
        <v>1.07</v>
      </c>
      <c r="B10" s="40" t="s">
        <v>43</v>
      </c>
      <c r="C10" s="38" t="s">
        <v>2</v>
      </c>
      <c r="D10" s="39">
        <v>5</v>
      </c>
      <c r="E10" s="28"/>
      <c r="F10" s="29">
        <f t="shared" ref="F10:F24" si="0">+D10*E10</f>
        <v>0</v>
      </c>
      <c r="G10" s="30">
        <v>3</v>
      </c>
      <c r="H10" s="31"/>
      <c r="I10" s="31"/>
      <c r="J10" s="31"/>
      <c r="K10" s="31"/>
      <c r="L10" s="30"/>
      <c r="M10" s="32"/>
    </row>
    <row r="11" spans="1:13" s="33" customFormat="1" ht="14.45" customHeight="1">
      <c r="A11" s="27">
        <v>1.08</v>
      </c>
      <c r="B11" s="40" t="s">
        <v>44</v>
      </c>
      <c r="C11" s="38" t="s">
        <v>2</v>
      </c>
      <c r="D11" s="39">
        <v>27</v>
      </c>
      <c r="E11" s="28"/>
      <c r="F11" s="29">
        <f t="shared" si="0"/>
        <v>0</v>
      </c>
      <c r="G11" s="30">
        <v>5</v>
      </c>
      <c r="H11" s="31"/>
      <c r="I11" s="31"/>
      <c r="J11" s="31"/>
      <c r="K11" s="31"/>
      <c r="L11" s="30"/>
      <c r="M11" s="32"/>
    </row>
    <row r="12" spans="1:13" s="33" customFormat="1" ht="14.45" customHeight="1">
      <c r="A12" s="27">
        <v>1.0900000000000001</v>
      </c>
      <c r="B12" s="40" t="s">
        <v>45</v>
      </c>
      <c r="C12" s="38" t="s">
        <v>2</v>
      </c>
      <c r="D12" s="39">
        <v>24</v>
      </c>
      <c r="E12" s="28"/>
      <c r="F12" s="29">
        <f t="shared" si="0"/>
        <v>0</v>
      </c>
      <c r="G12" s="30">
        <f>2+9+18+21</f>
        <v>50</v>
      </c>
      <c r="H12" s="31"/>
      <c r="I12" s="31"/>
      <c r="J12" s="31"/>
      <c r="K12" s="31"/>
      <c r="L12" s="30"/>
      <c r="M12" s="32"/>
    </row>
    <row r="13" spans="1:13" s="33" customFormat="1" ht="14.45" customHeight="1">
      <c r="A13" s="27" t="s">
        <v>26</v>
      </c>
      <c r="B13" s="40" t="s">
        <v>46</v>
      </c>
      <c r="C13" s="38" t="s">
        <v>2</v>
      </c>
      <c r="D13" s="39">
        <v>3</v>
      </c>
      <c r="E13" s="28"/>
      <c r="F13" s="29">
        <f t="shared" si="0"/>
        <v>0</v>
      </c>
      <c r="G13" s="30">
        <f>1+1+7+1+1+1</f>
        <v>12</v>
      </c>
      <c r="H13" s="31"/>
      <c r="I13" s="31"/>
      <c r="J13" s="31"/>
      <c r="K13" s="31"/>
      <c r="L13" s="30"/>
      <c r="M13" s="32"/>
    </row>
    <row r="14" spans="1:13" s="33" customFormat="1" ht="14.45" customHeight="1">
      <c r="A14" s="27" t="s">
        <v>28</v>
      </c>
      <c r="B14" s="40" t="s">
        <v>47</v>
      </c>
      <c r="C14" s="38" t="s">
        <v>2</v>
      </c>
      <c r="D14" s="39">
        <v>16</v>
      </c>
      <c r="E14" s="28"/>
      <c r="F14" s="29">
        <f t="shared" si="0"/>
        <v>0</v>
      </c>
      <c r="G14" s="30">
        <v>3</v>
      </c>
      <c r="H14" s="31"/>
      <c r="I14" s="31"/>
      <c r="J14" s="31"/>
      <c r="K14" s="31"/>
      <c r="L14" s="30"/>
      <c r="M14" s="32"/>
    </row>
    <row r="15" spans="1:13" s="33" customFormat="1" ht="14.45" customHeight="1">
      <c r="A15" s="27" t="s">
        <v>29</v>
      </c>
      <c r="B15" s="40" t="s">
        <v>48</v>
      </c>
      <c r="C15" s="38" t="s">
        <v>2</v>
      </c>
      <c r="D15" s="39">
        <v>10</v>
      </c>
      <c r="E15" s="28"/>
      <c r="F15" s="29">
        <f t="shared" ref="F15:F19" si="1">+D15*E15</f>
        <v>0</v>
      </c>
      <c r="G15" s="30">
        <f t="shared" ref="G15:G19" si="2">72+18</f>
        <v>90</v>
      </c>
      <c r="H15" s="31"/>
      <c r="I15" s="31"/>
      <c r="J15" s="31"/>
      <c r="K15" s="31"/>
      <c r="L15" s="30"/>
      <c r="M15" s="32"/>
    </row>
    <row r="16" spans="1:13" s="33" customFormat="1" ht="14.45" customHeight="1">
      <c r="A16" s="27" t="s">
        <v>30</v>
      </c>
      <c r="B16" s="40" t="s">
        <v>49</v>
      </c>
      <c r="C16" s="38" t="s">
        <v>2</v>
      </c>
      <c r="D16" s="39">
        <v>3</v>
      </c>
      <c r="E16" s="28"/>
      <c r="F16" s="29">
        <f t="shared" si="1"/>
        <v>0</v>
      </c>
      <c r="G16" s="30">
        <f t="shared" si="2"/>
        <v>90</v>
      </c>
      <c r="H16" s="31"/>
      <c r="I16" s="31"/>
      <c r="J16" s="31"/>
      <c r="K16" s="31"/>
      <c r="L16" s="30"/>
      <c r="M16" s="32"/>
    </row>
    <row r="17" spans="1:13" s="33" customFormat="1" ht="14.45" customHeight="1">
      <c r="A17" s="27" t="s">
        <v>31</v>
      </c>
      <c r="B17" s="40" t="s">
        <v>50</v>
      </c>
      <c r="C17" s="38" t="s">
        <v>2</v>
      </c>
      <c r="D17" s="39">
        <v>2</v>
      </c>
      <c r="E17" s="28"/>
      <c r="F17" s="29">
        <f t="shared" si="1"/>
        <v>0</v>
      </c>
      <c r="G17" s="30">
        <f t="shared" si="2"/>
        <v>90</v>
      </c>
      <c r="H17" s="31"/>
      <c r="I17" s="31"/>
      <c r="J17" s="31"/>
      <c r="K17" s="31"/>
      <c r="L17" s="30"/>
      <c r="M17" s="32"/>
    </row>
    <row r="18" spans="1:13" s="33" customFormat="1" ht="14.45" customHeight="1">
      <c r="A18" s="27" t="s">
        <v>32</v>
      </c>
      <c r="B18" s="40" t="s">
        <v>51</v>
      </c>
      <c r="C18" s="38" t="s">
        <v>2</v>
      </c>
      <c r="D18" s="39">
        <v>10</v>
      </c>
      <c r="E18" s="28"/>
      <c r="F18" s="29">
        <f t="shared" si="1"/>
        <v>0</v>
      </c>
      <c r="G18" s="30">
        <f t="shared" si="2"/>
        <v>90</v>
      </c>
      <c r="H18" s="31"/>
      <c r="I18" s="31"/>
      <c r="J18" s="31"/>
      <c r="K18" s="31"/>
      <c r="L18" s="30"/>
      <c r="M18" s="32"/>
    </row>
    <row r="19" spans="1:13" s="33" customFormat="1" ht="14.45" customHeight="1">
      <c r="A19" s="27">
        <v>1.1200000000000001</v>
      </c>
      <c r="B19" s="40" t="s">
        <v>52</v>
      </c>
      <c r="C19" s="38" t="s">
        <v>2</v>
      </c>
      <c r="D19" s="39">
        <v>22</v>
      </c>
      <c r="E19" s="28"/>
      <c r="F19" s="29">
        <f t="shared" si="1"/>
        <v>0</v>
      </c>
      <c r="G19" s="30">
        <f t="shared" si="2"/>
        <v>90</v>
      </c>
      <c r="H19" s="31"/>
      <c r="I19" s="31"/>
      <c r="J19" s="31"/>
      <c r="K19" s="31"/>
      <c r="L19" s="30"/>
      <c r="M19" s="32"/>
    </row>
    <row r="20" spans="1:13" s="33" customFormat="1" ht="14.45" customHeight="1">
      <c r="A20" s="27" t="s">
        <v>24</v>
      </c>
      <c r="B20" s="34" t="s">
        <v>53</v>
      </c>
      <c r="C20" s="36" t="s">
        <v>2</v>
      </c>
      <c r="D20" s="37">
        <v>62</v>
      </c>
      <c r="E20" s="28"/>
      <c r="F20" s="29">
        <f t="shared" si="0"/>
        <v>0</v>
      </c>
      <c r="G20" s="30">
        <v>22</v>
      </c>
      <c r="H20" s="31"/>
      <c r="I20" s="31"/>
      <c r="J20" s="31"/>
      <c r="K20" s="31"/>
      <c r="L20" s="30"/>
      <c r="M20" s="32"/>
    </row>
    <row r="21" spans="1:13" s="33" customFormat="1" ht="14.45" customHeight="1">
      <c r="A21" s="27" t="s">
        <v>25</v>
      </c>
      <c r="B21" s="34" t="s">
        <v>54</v>
      </c>
      <c r="C21" s="36" t="s">
        <v>2</v>
      </c>
      <c r="D21" s="37">
        <v>27</v>
      </c>
      <c r="E21" s="28"/>
      <c r="F21" s="29">
        <f t="shared" si="0"/>
        <v>0</v>
      </c>
      <c r="G21" s="30">
        <f>8+3+14+37</f>
        <v>62</v>
      </c>
      <c r="H21" s="31"/>
      <c r="I21" s="31"/>
      <c r="J21" s="31"/>
      <c r="K21" s="31"/>
      <c r="L21" s="30"/>
      <c r="M21" s="32"/>
    </row>
    <row r="22" spans="1:13" s="33" customFormat="1" ht="14.45" customHeight="1">
      <c r="A22" s="27" t="s">
        <v>27</v>
      </c>
      <c r="B22" s="34" t="s">
        <v>55</v>
      </c>
      <c r="C22" s="36" t="s">
        <v>2</v>
      </c>
      <c r="D22" s="37">
        <v>7</v>
      </c>
      <c r="E22" s="28"/>
      <c r="F22" s="29">
        <f t="shared" ref="F22" si="3">+D22*E22</f>
        <v>0</v>
      </c>
      <c r="G22" s="30">
        <f>2+25+4</f>
        <v>31</v>
      </c>
      <c r="H22" s="31"/>
      <c r="I22" s="31"/>
      <c r="J22" s="31"/>
      <c r="K22" s="31"/>
      <c r="L22" s="30"/>
      <c r="M22" s="32"/>
    </row>
    <row r="23" spans="1:13" s="33" customFormat="1" ht="14.45" customHeight="1">
      <c r="A23" s="27">
        <v>1.1399999999999999</v>
      </c>
      <c r="B23" s="34" t="s">
        <v>56</v>
      </c>
      <c r="C23" s="36" t="s">
        <v>2</v>
      </c>
      <c r="D23" s="37">
        <v>6</v>
      </c>
      <c r="E23" s="28"/>
      <c r="F23" s="29">
        <f t="shared" si="0"/>
        <v>0</v>
      </c>
      <c r="G23" s="30">
        <f>21+1</f>
        <v>22</v>
      </c>
      <c r="H23" s="31"/>
      <c r="I23" s="31"/>
      <c r="J23" s="31"/>
      <c r="K23" s="31"/>
      <c r="L23" s="30"/>
      <c r="M23" s="32"/>
    </row>
    <row r="24" spans="1:13" s="33" customFormat="1" ht="14.45" customHeight="1">
      <c r="A24" s="27">
        <v>1.1399999999999999</v>
      </c>
      <c r="B24" s="34" t="s">
        <v>57</v>
      </c>
      <c r="C24" s="36" t="s">
        <v>2</v>
      </c>
      <c r="D24" s="37">
        <v>3</v>
      </c>
      <c r="E24" s="28"/>
      <c r="F24" s="29">
        <f t="shared" si="0"/>
        <v>0</v>
      </c>
      <c r="G24" s="30">
        <f>1+3</f>
        <v>4</v>
      </c>
      <c r="H24" s="31"/>
      <c r="I24" s="31"/>
      <c r="J24" s="31"/>
      <c r="K24" s="31"/>
      <c r="L24" s="30">
        <v>3</v>
      </c>
      <c r="M24" s="32"/>
    </row>
    <row r="25" spans="1:13" s="35" customFormat="1" ht="14.45" customHeight="1">
      <c r="A25" s="27">
        <v>1.1499999999999999</v>
      </c>
      <c r="B25" s="34" t="s">
        <v>58</v>
      </c>
      <c r="C25" s="36" t="s">
        <v>2</v>
      </c>
      <c r="D25" s="37">
        <v>10</v>
      </c>
      <c r="E25" s="28"/>
      <c r="F25" s="29">
        <f t="shared" ref="F25" si="4">+D25*E25</f>
        <v>0</v>
      </c>
      <c r="G25" s="30"/>
      <c r="H25" s="30"/>
      <c r="I25" s="30"/>
      <c r="J25" s="30"/>
      <c r="K25" s="30"/>
      <c r="L25" s="30">
        <v>3</v>
      </c>
      <c r="M25" s="32"/>
    </row>
    <row r="26" spans="1:13" s="33" customFormat="1" ht="14.45" customHeight="1">
      <c r="A26" s="27">
        <v>1.1599999999999999</v>
      </c>
      <c r="B26" s="34" t="s">
        <v>59</v>
      </c>
      <c r="C26" s="36" t="s">
        <v>2</v>
      </c>
      <c r="D26" s="37">
        <v>211</v>
      </c>
      <c r="E26" s="28"/>
      <c r="F26" s="29">
        <f t="shared" ref="F26:F27" si="5">+D26*E26</f>
        <v>0</v>
      </c>
      <c r="G26" s="30">
        <f>4+9</f>
        <v>13</v>
      </c>
      <c r="H26" s="31"/>
      <c r="I26" s="31"/>
      <c r="J26" s="31"/>
      <c r="K26" s="31"/>
      <c r="L26" s="30">
        <v>1</v>
      </c>
      <c r="M26" s="32"/>
    </row>
    <row r="27" spans="1:13" s="33" customFormat="1" ht="14.45" customHeight="1">
      <c r="A27" s="27">
        <v>1.17</v>
      </c>
      <c r="B27" s="34" t="s">
        <v>60</v>
      </c>
      <c r="C27" s="36" t="s">
        <v>2</v>
      </c>
      <c r="D27" s="37">
        <v>41</v>
      </c>
      <c r="E27" s="28"/>
      <c r="F27" s="29">
        <f t="shared" si="5"/>
        <v>0</v>
      </c>
      <c r="G27" s="30">
        <f>9+15+5</f>
        <v>29</v>
      </c>
      <c r="H27" s="31"/>
      <c r="I27" s="31"/>
      <c r="J27" s="31"/>
      <c r="K27" s="31"/>
      <c r="L27" s="30"/>
      <c r="M27" s="32"/>
    </row>
    <row r="28" spans="1:13" s="33" customFormat="1" ht="14.45" customHeight="1">
      <c r="A28" s="27">
        <v>1.18</v>
      </c>
      <c r="B28" s="34" t="s">
        <v>61</v>
      </c>
      <c r="C28" s="36" t="s">
        <v>2</v>
      </c>
      <c r="D28" s="37">
        <v>14</v>
      </c>
      <c r="E28" s="28"/>
      <c r="F28" s="29">
        <f>+D28*E28</f>
        <v>0</v>
      </c>
      <c r="G28" s="30">
        <v>12</v>
      </c>
      <c r="H28" s="31"/>
      <c r="I28" s="31"/>
      <c r="J28" s="31"/>
      <c r="K28" s="31"/>
      <c r="L28" s="30"/>
      <c r="M28" s="32"/>
    </row>
    <row r="29" spans="1:13" s="33" customFormat="1" ht="14.45" customHeight="1">
      <c r="A29" s="27">
        <v>1.19</v>
      </c>
      <c r="B29" s="34" t="s">
        <v>62</v>
      </c>
      <c r="C29" s="36" t="s">
        <v>2</v>
      </c>
      <c r="D29" s="37">
        <v>4</v>
      </c>
      <c r="E29" s="28"/>
      <c r="F29" s="29">
        <f>+D29*E29</f>
        <v>0</v>
      </c>
      <c r="G29" s="30">
        <v>14</v>
      </c>
      <c r="H29" s="31"/>
      <c r="I29" s="31"/>
      <c r="J29" s="31"/>
      <c r="K29" s="31"/>
      <c r="L29" s="30"/>
      <c r="M29" s="32"/>
    </row>
    <row r="30" spans="1:13" s="33" customFormat="1" ht="14.45" customHeight="1" thickBot="1">
      <c r="A30" s="27">
        <v>2.0299999999999998</v>
      </c>
      <c r="B30" s="34" t="s">
        <v>63</v>
      </c>
      <c r="C30" s="36" t="s">
        <v>2</v>
      </c>
      <c r="D30" s="37">
        <v>48</v>
      </c>
      <c r="E30" s="28"/>
      <c r="F30" s="29">
        <f>+D30*E30</f>
        <v>0</v>
      </c>
      <c r="G30" s="30">
        <f>5+1</f>
        <v>6</v>
      </c>
      <c r="H30" s="31"/>
      <c r="I30" s="31"/>
      <c r="J30" s="31"/>
      <c r="K30" s="31"/>
      <c r="L30" s="30"/>
      <c r="M30" s="32"/>
    </row>
    <row r="31" spans="1:13" ht="19.899999999999999" customHeight="1">
      <c r="B31" s="60" t="s">
        <v>21</v>
      </c>
      <c r="C31" s="61"/>
      <c r="D31" s="61"/>
      <c r="E31" s="62"/>
      <c r="F31" s="17">
        <f>SUM(F6:F30)</f>
        <v>0</v>
      </c>
      <c r="G31" s="26"/>
      <c r="H31" s="26"/>
      <c r="I31" s="26"/>
      <c r="J31" s="26"/>
      <c r="K31" s="26"/>
      <c r="L31" s="26"/>
    </row>
    <row r="32" spans="1:13" ht="21.4" customHeight="1">
      <c r="B32" s="63" t="s">
        <v>22</v>
      </c>
      <c r="C32" s="64"/>
      <c r="D32" s="65"/>
      <c r="E32" s="12">
        <v>0.19</v>
      </c>
      <c r="F32" s="18">
        <f>+F31*E32</f>
        <v>0</v>
      </c>
      <c r="G32" s="20"/>
      <c r="H32" s="20"/>
    </row>
    <row r="33" spans="2:8" ht="29.25" customHeight="1" thickBot="1">
      <c r="B33" s="57" t="s">
        <v>23</v>
      </c>
      <c r="C33" s="58"/>
      <c r="D33" s="58"/>
      <c r="E33" s="59"/>
      <c r="F33" s="19">
        <f>+F31+F32</f>
        <v>0</v>
      </c>
      <c r="G33" s="20"/>
      <c r="H33" s="20"/>
    </row>
    <row r="34" spans="2:8" ht="13.5" thickBot="1">
      <c r="E34" s="1"/>
    </row>
    <row r="35" spans="2:8" ht="19.5" customHeight="1">
      <c r="B35" s="54" t="s">
        <v>36</v>
      </c>
      <c r="C35" s="55"/>
      <c r="D35" s="55"/>
      <c r="E35" s="55"/>
      <c r="F35" s="56"/>
      <c r="G35" s="20"/>
      <c r="H35" s="20"/>
    </row>
    <row r="36" spans="2:8" ht="15" customHeight="1">
      <c r="B36" s="48" t="s">
        <v>33</v>
      </c>
      <c r="C36" s="49"/>
      <c r="D36" s="49"/>
      <c r="E36" s="49"/>
      <c r="F36" s="50"/>
      <c r="G36" s="20"/>
      <c r="H36" s="20"/>
    </row>
    <row r="37" spans="2:8" ht="15.75" customHeight="1">
      <c r="B37" s="48" t="s">
        <v>34</v>
      </c>
      <c r="C37" s="49"/>
      <c r="D37" s="49"/>
      <c r="E37" s="49"/>
      <c r="F37" s="50"/>
      <c r="G37" s="20"/>
      <c r="H37" s="20"/>
    </row>
    <row r="38" spans="2:8" ht="30.75" customHeight="1" thickBot="1">
      <c r="B38" s="51" t="s">
        <v>35</v>
      </c>
      <c r="C38" s="52"/>
      <c r="D38" s="52"/>
      <c r="E38" s="52"/>
      <c r="F38" s="53"/>
      <c r="G38" s="20"/>
      <c r="H38" s="20"/>
    </row>
    <row r="42" spans="2:8">
      <c r="B42" s="5" t="s">
        <v>5</v>
      </c>
    </row>
    <row r="43" spans="2:8">
      <c r="B43" s="5" t="s">
        <v>6</v>
      </c>
    </row>
    <row r="44" spans="2:8">
      <c r="B44" s="5" t="s">
        <v>7</v>
      </c>
    </row>
    <row r="45" spans="2:8">
      <c r="B45" s="5" t="s">
        <v>8</v>
      </c>
    </row>
    <row r="46" spans="2:8">
      <c r="B46" s="5" t="s">
        <v>9</v>
      </c>
    </row>
    <row r="47" spans="2:8">
      <c r="B47" s="5" t="s">
        <v>10</v>
      </c>
    </row>
    <row r="48" spans="2:8">
      <c r="B48" s="5" t="s">
        <v>11</v>
      </c>
    </row>
    <row r="49" spans="2:2">
      <c r="B49" s="5" t="s">
        <v>12</v>
      </c>
    </row>
  </sheetData>
  <mergeCells count="10">
    <mergeCell ref="A1:D1"/>
    <mergeCell ref="E1:F1"/>
    <mergeCell ref="A3:F3"/>
    <mergeCell ref="B37:F37"/>
    <mergeCell ref="B38:F38"/>
    <mergeCell ref="B35:F35"/>
    <mergeCell ref="B33:E33"/>
    <mergeCell ref="B36:F36"/>
    <mergeCell ref="B31:E31"/>
    <mergeCell ref="B32:D32"/>
  </mergeCells>
  <phoneticPr fontId="10" type="noConversion"/>
  <printOptions horizontalCentered="1" verticalCentered="1"/>
  <pageMargins left="0.11811023622047245" right="0.11811023622047245" top="0.15748031496062992" bottom="0.15748031496062992" header="0" footer="0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ECONOMICA</vt:lpstr>
      <vt:lpstr>'OFERTA ECONOMICA'!Área_de_impresión</vt:lpstr>
    </vt:vector>
  </TitlesOfParts>
  <Company>universidad distrital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Ahida Pastrana</dc:creator>
  <cp:lastModifiedBy>Usuario de Windows</cp:lastModifiedBy>
  <cp:lastPrinted>2020-03-11T19:51:50Z</cp:lastPrinted>
  <dcterms:created xsi:type="dcterms:W3CDTF">2019-01-14T16:17:31Z</dcterms:created>
  <dcterms:modified xsi:type="dcterms:W3CDTF">2022-10-05T21:00:52Z</dcterms:modified>
</cp:coreProperties>
</file>