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3820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8_{17A3B72F-FC6A-4351-A381-D287FFB8777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ESUPUESTO" sheetId="1" r:id="rId1"/>
  </sheets>
  <definedNames>
    <definedName name="_xlnm._FilterDatabase" localSheetId="0" hidden="1">PRESUPUESTO!#REF!</definedName>
    <definedName name="_xlnm.Print_Area" localSheetId="0">PRESUPUESTO!$A$2:$F$116</definedName>
  </definedNames>
  <calcPr calcId="191029"/>
</workbook>
</file>

<file path=xl/calcChain.xml><?xml version="1.0" encoding="utf-8"?>
<calcChain xmlns="http://schemas.openxmlformats.org/spreadsheetml/2006/main">
  <c r="F26" i="1" l="1"/>
  <c r="F27" i="1"/>
  <c r="F28" i="1"/>
  <c r="F29" i="1"/>
  <c r="F30" i="1"/>
  <c r="F25" i="1"/>
  <c r="F24" i="1"/>
  <c r="F11" i="1"/>
  <c r="F12" i="1"/>
  <c r="F13" i="1"/>
  <c r="F78" i="1" l="1"/>
  <c r="D77" i="1"/>
  <c r="F77" i="1" s="1"/>
  <c r="D21" i="1"/>
  <c r="F32" i="1"/>
  <c r="F19" i="1"/>
  <c r="F74" i="1" l="1"/>
  <c r="F73" i="1"/>
  <c r="F72" i="1"/>
  <c r="F71" i="1"/>
  <c r="F70" i="1"/>
  <c r="F69" i="1"/>
  <c r="F97" i="1" l="1"/>
  <c r="F98" i="1"/>
  <c r="F99" i="1"/>
  <c r="F100" i="1"/>
  <c r="F101" i="1"/>
  <c r="F102" i="1"/>
  <c r="F103" i="1"/>
  <c r="F89" i="1"/>
  <c r="F90" i="1"/>
  <c r="F91" i="1"/>
  <c r="F92" i="1"/>
  <c r="F93" i="1"/>
  <c r="F94" i="1"/>
  <c r="F95" i="1"/>
  <c r="F96" i="1"/>
  <c r="F88" i="1"/>
  <c r="F75" i="1"/>
  <c r="F76" i="1"/>
  <c r="F105" i="1" l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49" i="1"/>
  <c r="F37" i="1"/>
  <c r="F38" i="1"/>
  <c r="F39" i="1"/>
  <c r="F40" i="1"/>
  <c r="F36" i="1"/>
  <c r="F14" i="1"/>
  <c r="F80" i="1" l="1"/>
  <c r="F9" i="1"/>
  <c r="F10" i="1"/>
  <c r="F15" i="1"/>
  <c r="F16" i="1"/>
  <c r="F17" i="1"/>
  <c r="F18" i="1"/>
  <c r="F21" i="1"/>
  <c r="F22" i="1"/>
  <c r="F23" i="1"/>
  <c r="F34" i="1" l="1"/>
  <c r="F107" i="1" s="1"/>
  <c r="F111" i="1" l="1"/>
  <c r="F110" i="1"/>
  <c r="F112" i="1"/>
  <c r="F114" i="1" s="1"/>
  <c r="F113" i="1" l="1"/>
  <c r="F116" i="1" s="1"/>
</calcChain>
</file>

<file path=xl/sharedStrings.xml><?xml version="1.0" encoding="utf-8"?>
<sst xmlns="http://schemas.openxmlformats.org/spreadsheetml/2006/main" count="252" uniqueCount="160">
  <si>
    <t>NUEVO EDIFICIO DE LABORATORIOS E INVESTIGACIÓN DE LA FACULTAD DE INGENIERÍA</t>
  </si>
  <si>
    <t>ÍTEM</t>
  </si>
  <si>
    <t>DESCRIPCIÓN</t>
  </si>
  <si>
    <t>UNIDAD</t>
  </si>
  <si>
    <t>CANTIDAD</t>
  </si>
  <si>
    <t>VALOR UNITARIO</t>
  </si>
  <si>
    <t>VALOR PARCIAL</t>
  </si>
  <si>
    <t>m2</t>
  </si>
  <si>
    <t>m3</t>
  </si>
  <si>
    <t>un</t>
  </si>
  <si>
    <t>SUBTOTAL</t>
  </si>
  <si>
    <t>CIMENTACIÓN  Y EXCAVACIONES</t>
  </si>
  <si>
    <t>2.1.9</t>
  </si>
  <si>
    <t>Excavaciones y rellenos</t>
  </si>
  <si>
    <t>2.2.3</t>
  </si>
  <si>
    <t>2.2.4</t>
  </si>
  <si>
    <t>Refuerzo</t>
  </si>
  <si>
    <t>2.3.1</t>
  </si>
  <si>
    <t>kg</t>
  </si>
  <si>
    <t>ESTRUCTURA</t>
  </si>
  <si>
    <t>Estructura en concreto</t>
  </si>
  <si>
    <t>3.1.1</t>
  </si>
  <si>
    <t>Pantallas rectangulares en concreto arquitectónico color ocre a la vista f'c=56 Mpa</t>
  </si>
  <si>
    <t>3.1.2</t>
  </si>
  <si>
    <t>Pantallas rectangulares en concreto arquitectónico color gris a la vista f'c=56 Mpa</t>
  </si>
  <si>
    <t>3.1.3</t>
  </si>
  <si>
    <t>Pantallas rectangulares en concreto arquitectónico color gris a la vista f'c=42 Mpa</t>
  </si>
  <si>
    <t>3.1.4</t>
  </si>
  <si>
    <t>3.1.5</t>
  </si>
  <si>
    <t>3.1.9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</si>
  <si>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</si>
  <si>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</si>
  <si>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</si>
  <si>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</si>
  <si>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</si>
  <si>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</si>
  <si>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</si>
  <si>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</si>
  <si>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m</t>
  </si>
  <si>
    <t>3.3.31</t>
  </si>
  <si>
    <t>3.3.32</t>
  </si>
  <si>
    <t>3.3.33</t>
  </si>
  <si>
    <t>Acero de refuerzo figurado</t>
  </si>
  <si>
    <t>ELEMENTOS NO ESTRUCTURALES EN CONCRETO</t>
  </si>
  <si>
    <t>Bordillo en concreto arquitectónico ocre a la vista f'c=28MPa 0,225m x 0,15m</t>
  </si>
  <si>
    <t>Pantallas redondeadas en concreto arquitectónico color ocre a la vista f'c=28 Mpa</t>
  </si>
  <si>
    <t>Imprevistos</t>
  </si>
  <si>
    <t>Utilidad</t>
  </si>
  <si>
    <t>TOTAL A.I.U</t>
  </si>
  <si>
    <t>IVA Sobre la Utilidad</t>
  </si>
  <si>
    <t>2.1.2</t>
  </si>
  <si>
    <t>2.1.3</t>
  </si>
  <si>
    <t>2.2.2</t>
  </si>
  <si>
    <t>Escalera en concreto gris a la vista f'c=35 MPa incluye marca antideslizante 4cm de ancho
5mm de profundidad en todos los escalones y descansos</t>
  </si>
  <si>
    <t>Escalera en concreto ocre a la vista f'c=35 MPa incluye marca antideslizante 4cm de ancho
5mm de profundidad en todos los escalones y descansos</t>
  </si>
  <si>
    <t>3.1.6</t>
  </si>
  <si>
    <t>Rampa en concreto gris a la vista f'c=35 MPa incluye marca antideslizante 1cm x 1cm cada
40cm, rayado con escobilla y cañuela lateral, pendientado hacia los costados, sótano 2 a sótano 1, incluye vigas y columnas</t>
  </si>
  <si>
    <t>3.1.7</t>
  </si>
  <si>
    <t>3.1.8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</si>
  <si>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</si>
  <si>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</si>
  <si>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</si>
  <si>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</si>
  <si>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</si>
  <si>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</si>
  <si>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</si>
  <si>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</si>
  <si>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</si>
  <si>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3.3.34</t>
  </si>
  <si>
    <t>Administración</t>
  </si>
  <si>
    <t>%</t>
  </si>
  <si>
    <t>3.1.27</t>
  </si>
  <si>
    <t>3.1.28</t>
  </si>
  <si>
    <t>3.1.29</t>
  </si>
  <si>
    <t>3.1.30</t>
  </si>
  <si>
    <t>Acero de refuerzo figurado, incluye empalmes mecánicos en diametros #10,8,7,6,5, y 4 según planos</t>
  </si>
  <si>
    <t>CIMENTACION</t>
  </si>
  <si>
    <r>
      <t xml:space="preserve">CONSTRUCCIÓN  Y DOTACIÓN  DE MOBILIARIO DEL EDIFICIO DE LABORATORIOS E INVESTIGACIÓN DE LA FACULTAD DE INGENIERÍA DE LA UNIVERSIDAD  DISTRITAL
FRANCISCO JOSÉ DE CALDAS BOGOTÁ
</t>
    </r>
    <r>
      <rPr>
        <sz val="10"/>
        <color rgb="FF000000"/>
        <rFont val="Times New Roman"/>
        <family val="1"/>
      </rPr>
      <t xml:space="preserve">        SEPTIEMBRE</t>
    </r>
    <r>
      <rPr>
        <b/>
        <sz val="10"/>
        <color rgb="FF000000"/>
        <rFont val="Times New Roman"/>
        <family val="1"/>
      </rPr>
      <t xml:space="preserve"> DE 2023                                                         </t>
    </r>
  </si>
  <si>
    <t>2.1.4</t>
  </si>
  <si>
    <t>2.1.5</t>
  </si>
  <si>
    <t>2.1.6</t>
  </si>
  <si>
    <t>2.1.7</t>
  </si>
  <si>
    <t>2.1.8</t>
  </si>
  <si>
    <t>Demolicion de anillos de Caisson de e=.10m y .15 mts.incluye trasciegos,y retiro a botadero autorizado.Incluye todos los materieles y equipos para su ejecucion.</t>
  </si>
  <si>
    <t>manejo e instalacion de Malla electrosoldada</t>
  </si>
  <si>
    <t>Anclajes epóxicos 5/8" L=15 cm. Incluye materiales y equipos para su instalacion.Epoxico RE-500</t>
  </si>
  <si>
    <t>Anclajes epóxicos 3/4" L=18 cm. Incluye materiales y equipos para su instalacion.Epoxico RE-500</t>
  </si>
  <si>
    <t>Anclajes epóxicos 7/8" L=20 cm. Incluye materiales y equipos para su instalacion.Epoxico RE-500</t>
  </si>
  <si>
    <t>Anclajes epóxicos 1" L=23 cm. Incluye materiales y equipos para su instalacion.Epoxico RE-500</t>
  </si>
  <si>
    <t>Anclajes epóxicos 1 1/4" L=29 cm. Incluye materiales y equipos para su instalacion.Epoxico RE-500</t>
  </si>
  <si>
    <t>Muro en concreto arquitectónico para revestimiento contra vecinos f'c=35 Mpa.Incluye todos los materieles y equipos para su ejecucion.</t>
  </si>
  <si>
    <t>Junta de expansión tipo 1 (edificación nueva y existente), adaptable a movimiento sísmico y carga viva, en aluminio, barrera de vapor en polietileno, sello en EPDM y epóxico, ref. SSRW-3000LS CS-group o equivalente.Incluye todos los materieles y equipos para su ejecucion.</t>
  </si>
  <si>
    <t>Junta de expansión tipo 2 y 3 (edificación nueva y existente), adaptable a movimiento sísmico y carga viva, en aluminio, barrera de vapor en polietileno, sello en EPDM y epóxico, ref. PCW-3000 CS-group o equivalente.Incluye todos los materieles y equipos para su ejecucion.</t>
  </si>
  <si>
    <t>Antepecho en concreto ocre f'c=42MPa 0,95m x 0,15m, fundido en la misma etapa de la placa según detalle corte fachada.Incluye todos los materieles y equipos para su ejecucion.</t>
  </si>
  <si>
    <t>Antepecho en concreto ocre f'c=42MPa 1,35m x 0,15m, fundido en la misma etapa de la placa según detalle corte fachada.Incluye todos los materieles y equipos para su ejecucion.</t>
  </si>
  <si>
    <t>Antepecho en concreto ocre f'c=42MPa 1,15m x 0,12m, fundido en la misma etapa de la placa según detalle corte fachada.Incluye todos los materieles y equipos para su ejecucion.</t>
  </si>
  <si>
    <t>Bordillo en concreto arquitectónico ocre a la vista f'c=28MPa 0,25m x 0,15m.Incluye todos los materieles y equipos para su ejecucion.</t>
  </si>
  <si>
    <t>Bordillo en concreto arquitectónico ocre a la vista f'c=28MPa 0,15m x 0,12m.Incluye todos los materieles y equipos para su ejecucion.</t>
  </si>
  <si>
    <t>Bordillo en concreto arquitectónico ocre a la vista f'c=28MPa 0,20m x 0,12mIncluye todos los materieles y equipos para su ejecucion.</t>
  </si>
  <si>
    <t>Bordillo en concreto arquitectónico ocre a la vista f'c=28MPa 0,37m x 0,25m.Incluye todos los materieles y equipos para su ejecucion.</t>
  </si>
  <si>
    <t>Pilastra central de cúpula.Incluye todos los materieles y equipos para su ejecucion.</t>
  </si>
  <si>
    <t>Pilastra auxiliar de cúpula.Incluye todos los materieles y equipos para su ejecucion.</t>
  </si>
  <si>
    <t>Foso eyector en concreto 28 Mpa.Incluye todos los materieles y equipos para su ejecucion.</t>
  </si>
  <si>
    <t>Tanque de almacenamiento en concreto f'c = 28 MPa e=30 cm.Incluye todos los materieles y equipos para su ejecucion.</t>
  </si>
  <si>
    <t>Poyo en concreto f'c= 21 MPa e=35 cm para soporte de equipos.Incluye todos los materieles y equipos para su ejecucion.</t>
  </si>
  <si>
    <t>Bordillo en concreto f'c=21MPa para placas cubierta de equipos, bordes achaflanadas 25 x 25.Incluye todos los materieles y equipos para su ejecucion.</t>
  </si>
  <si>
    <t>TOTAL</t>
  </si>
  <si>
    <t>Construcción de viga cabezal Trasiegos Horizantales y verticales y todos los materieles y equipos para su ejecucion. Escepto concreto y acero figurado.)</t>
  </si>
  <si>
    <t>Dados en concreto f'c=42 Mpa.incluye Incluye: Trasiegos Horizantales y verticales y todos los materieles y equipos para su ejecucion. Escepto concreto y acero figurado.</t>
  </si>
  <si>
    <t>Vigas de cimentación f'c=35 MPa h=1,55m / h=0,75m.Incluye: Trasiegos Horizantales y verticales y todos los materieles y equipos para su ejecucion. Escepto concreto y acero figurado.</t>
  </si>
  <si>
    <t>Placa de cimentación f'c=35 MPa e=0,25m, incluye dilataciones de acuerdo con ,la modulación presentada en planos de diseño, Trasiegos Horizantales y verticales y todos los materieles y equipos para su ejecucion. Escepto concreto y acero figurado.</t>
  </si>
  <si>
    <t>excavación mecanica en banco de  material de relleno de excavacion, arcilla y arcillolitas. Incluye corte, cargue, retiro y disposición del material excavado en botadero certificado, excavacion  de pozos de bombeo para la excavación en seco,incluye equipos de bombeo de agua. y todos los materieles y equipos para su ejecucion.</t>
  </si>
  <si>
    <t>Excavación manual en banco de  material de relleno de excavacion, arcilla y arcillolitas. Incluye corte, cargue, retiro y disposición del material excavado en botadero certificado, excavacion  de pozos de bombeo para la excavación en seco,incluye equipos de bombeo de agua. y todos los materieles y equipos para su ejecucion.</t>
  </si>
  <si>
    <t>Lleno en material tipo subbase granular B600 (incluye suministro, extendido y compactado).</t>
  </si>
  <si>
    <t>Rampa caballera en concreto ocre a la vista f'c=35 MPa incluye marca antideslizante 1cm x 1cm cada 40cm, rayado con escobilla y cañuela lateral, pendientado hacia los costados acceso peatonal exterior..Incluye todos los materieles y equipos para su ejecucion.las formaletas a emplear deberán ser de primera calidad, con caras regulares y sin deformaciones, Trasiegos Horizantales y verticales, Escepto concreto y acero figurado.)</t>
  </si>
  <si>
    <t>Rampa en concreto ocre a la vista f'c=35 MPa incluye marca antideslizante 1cm x 1cm cada 40cm, rayado con escobilla y cañuela lateral, pendientado hacia los costados sótano 1 a semisótano, .Incluye todos los materieles y equipos para su ejecucion.las formaletas a emplear deberán ser de primera calidad, con caras regulares y sin deformaciones, Trasiegos Horizantales y verticales, Escepto concreto y acero figurado)</t>
  </si>
  <si>
    <t>Placa aligerada de entrepiso h=0.70m espesor placa 0,10m en concreto reforzado color gris f'c=42 MPa, sin torta inferior, bordes achaflanados.Incluye todos los materieles y equipos para su ejecucion.Incluye todos los materieles y equipos para su ejecucion.las formaletas a emplear deberán ser de primera calidad, con caras regulares y sin deformaciones, Trasiegos Horizantales y verticales, Escepto concreto y acero figurado.))</t>
  </si>
  <si>
    <t xml:space="preserve">Placa aligerada de entrepiso h=0.70m espesor placa 0,08m en concreto reforzado color gris f'c=42 MPa, sin torta inferior, incluye aligeramiento, gotero en viga de borde con ángulo de madera y bordes achaflanados.Incluye todos los materieles y equipos para su ejecucion,las formaletas a emplear deberán ser de primera calidad, con caras regulares y sin deformaciones, incluye Trasiegos Horizantales y verticales, Escepto concreto y acero figurado.) </t>
  </si>
  <si>
    <r>
      <t>Placa aligerada de entrepiso acartelada h=1.68m/0.80m espesor placa 0,08m torta inferior 0.05m en concreto reforzado color gris, vigas de borde y torta inferior en concreto reforzado color ocre f'c=42 MPa, incluye gotero en viga de borde con ángulo de madera y bordes achaflanados.Incluye todos los materieles y equipos para su ejecucion.|las formaletas a emplear deberán ser de primera calidad, con caras regulares y sin deformaciones, incluye Trasiegos Horizantales y verticales, Escepto concreto y acero figurado</t>
    </r>
    <r>
      <rPr>
        <b/>
        <sz val="10"/>
        <color rgb="FF000000"/>
        <rFont val="Times New Roman"/>
        <family val="1"/>
      </rPr>
      <t>.)</t>
    </r>
  </si>
  <si>
    <t>Placa aligerada de entrepiso h=1.00m/0.70m espesor placa 0,08m en concreto reforzado color gris, vigas de borde color ocre f'c=42 MPa, incluye gotero en viga de borde con ángulo de madera y bordes achaflanados.Incluye todos los materieles y equipos para su ejecucion.|las formaletas a emplear deberán ser de primera calidad, con caras regulares y sin deformaciones, incluye Trasiegos Horizantales y verticales, Escepto concreto y acero figurado)</t>
  </si>
  <si>
    <t>Placa aligerada de entrepiso acartelada h=1.0m/0.70m espesor placa 0,08m torta inferior 0.05m, en concreto reforzado color gris, vigas de borde y t1orta inferior en concreto reforzado color ocre f'c=42 MPa, incluye gotero en viga de borde con ángulo de madera y bordes achaflanados.incluye gotero en viga de borde con ángulo de madera y bordes achaflanados.Incluye todos los materieles y equipos para su ejecucion,|las formaletas a emplear deberán ser de primera calidad, con caras regulares y sin deformaciones, incluye Trasiegos Horizantales y verticales, Escepto concreto y acero figurado.)</t>
  </si>
  <si>
    <t>Placa aligerada de entrepiso acartelada h=1.0m/0.70m espesor placa 0,08m en concreto reforzado color gris f'c=42 MPa vigas de borde color ocre, incluye gotero en viga de borde con ángulo de madera y bordes a0chaflanados..Incluye todos los materieles y equipos para su ejecucion ,|las formaletas a emplear deberán ser de primera calidad, con caras regulares y sin deformaciones, incluye Trasiegos Horizantales y verticales, Escepto concreto y acero figurado.)</t>
  </si>
  <si>
    <t>Placa aligerada de entrepiso h=0.70m espesor placa 0,08m en concreto reforzado color ocre f'c=42 MPa, sin torta inferior, incluye gotero en viga de borde con ángulo de madera y bordes achaflanados.Incluye todos los materieles y equipos para su ejecucion las formaletas a emplear deberán ser de primera calidad, con caras regulares y sin deformaciones, |las formaletas a emplear deberán ser de primera calidad, con caras regulares y sin deformaciones, incluye Trasiegos Horizantales y verticales, Escepto concreto y acero figurado.)</t>
  </si>
  <si>
    <t>Muros (columas) en concreto arquitectónico a la vista color ocre f'c=28 MPa, e=12 cm, de acuerdo con los despieces en planos arquitectónicos (las formaletas a emplear deberán ser de primera calidad, con caras regulares y sin deformaciones).Incluye todos los materieles y equipos para su ejecucion.</t>
  </si>
  <si>
    <t>Muros (columnas) en concreto arquitectónico a la vista color ocre f'c=28 MPa, e=15 cm, de acuerdo con los despieces en planos arquitectónicos (las formaletas a emplear deberán ser de primera calidad, con caras regulares y sin deformaciones).Incluye todos los materieles y equipos para su ejecucion.</t>
  </si>
  <si>
    <t>Muros (columas) en concreto arquitectónico a la vista color gris f'c=28 MPa, e=10 cm, de acuerdo con los despieces en planos arquitectónicos (las formaletas a emplear deberán ser de primera calidad, con caras regulares y sin deformaciones).Incluye todos los materieles y equipos para su ejecucion.</t>
  </si>
  <si>
    <t>Construcción de placa inclinada en concreto e=10cm f'c=42MPa, para unión entre edificaciones en niveles de sótanos, de acuerdo con planos y detalles estructurales.Incluye todos los materieles y equipos para su ejecucion.</t>
  </si>
  <si>
    <t>Barrera contra humedad (cubierta edificación existente integración edificio nuevo), de polietileno reforzado, 7 capas, tipo WS-45 de CS-grupo o equivalente.Incluye todos los materieles y equipos para su ejecucion.</t>
  </si>
  <si>
    <t>Escalera en concreto gris a la vista f'c=35 MPa incluye marca antideslizante 4cm de ancho 5mm de profundidad en todos los escalones y descansos (interior).Incluye todos los materieles y equipos para su ejecucion.</t>
  </si>
  <si>
    <t>Escalera en concreto gris a la vista f'c=35 MPa incluye marca antideslizante 4cm de ancho 5mm de profundidad en todos los escalones y descansos nterior).Incluye todos los materieles y equipos para su ejecucion.</t>
  </si>
  <si>
    <t>Escalera en concreto ocre a la vista f'c=35 MPa incluye marca antideslizante 4cm de ancho 5mm de profundidad en todos los escalones y descansos (exterior).Incluye todos los materieles y equipos para su ejecucion.</t>
  </si>
  <si>
    <t>suminstro e instalacion de Cable postensados 1/2 para voladisos con longitudes de 10.15 y 14.72 sugun diseños para placas de voladizos</t>
  </si>
  <si>
    <t>3.3.35</t>
  </si>
  <si>
    <t>Elemento tubular estructural de 4 " embebido a fachada para apoyo de voladizo</t>
  </si>
  <si>
    <t>3.3.36</t>
  </si>
  <si>
    <t>Anclajes temporales 60T Alta capacidad. Incluye perforación, material de lleno e inyección (IRS) con lechada de cemento estructura, suministro e instalación de torones de 5/8", suministro e instalación de placas y cuñas, tensionamiento con accesorios y movilización y desmovilización de equipos para frente de perforación</t>
  </si>
  <si>
    <t>Anclajes temporales 75T Alta capacidad. Incluye perforación, material de lleno e inyección (IRS) con lechada de cemento estructura, suministro e instalación de torones de 5/8", suministro e instalación de placas y cuñas, tensionamiento con accesorios y movilización y desmovilización de equipos para frente de perforación</t>
  </si>
  <si>
    <t>Anclajes temporales 100T Alta capacidad. Incluye perforación, material de lleno e inyección (IRS) con lechada de cemento estructura, suministro e instalación de torones de 5/8", suministro e instalación de placas y cuñas, tensionamiento con accesorios y movilización y desmovilización de equipos para frente de perforación</t>
  </si>
  <si>
    <t>2.1.10</t>
  </si>
  <si>
    <t>2.1.11</t>
  </si>
  <si>
    <t>2.1.12</t>
  </si>
  <si>
    <t>Pantallas de=.30 fundidas con formaleta metalica Incluye: Trasiegos Horizantales y verticales y todos los materieles y equipos para su ejecucion. Escepto concreto y acero figurado.</t>
  </si>
  <si>
    <t>Manejo, Instalación, izaje, armado y colocación de acero de refuerzo para dados y pantallas. Incluye; conectores mecanicos de tolos los diametros de acuerdo a diseños, desperdicio, alambre, y  elementos de izaje.</t>
  </si>
  <si>
    <t>Manejo, Instalación, izaje, armado y colocación de Acero de refuerzo figurado para vigas y viguetas , incluye conectores mecánicos en diametros #10,8,7,6,5, y 4 según planos.</t>
  </si>
  <si>
    <t>suministro e instalación de Concreto de limpieza f'c=14MPa e=0,05m, bajo placa de cimentación. Incluye: Trasiegos Horizontales y verticales y todos los materiales y equipos para su ejecución.</t>
  </si>
  <si>
    <t>2.2.5</t>
  </si>
  <si>
    <t>2.2.6</t>
  </si>
  <si>
    <t>2.2.7</t>
  </si>
  <si>
    <t>2.2.8</t>
  </si>
  <si>
    <t>2.2.9</t>
  </si>
  <si>
    <t>2.2.10</t>
  </si>
  <si>
    <t>2.2.11</t>
  </si>
  <si>
    <t>Conector mecánico de diámetro de 1 “</t>
  </si>
  <si>
    <t>Conector mecánico de diámetro de 1 1/4 “</t>
  </si>
  <si>
    <t>conector mecánico de diámetro de 7/8”</t>
  </si>
  <si>
    <t xml:space="preserve">conector mecánico de diámetro de 3/4” </t>
  </si>
  <si>
    <t>conector mecánico de diámetro de 5/8</t>
  </si>
  <si>
    <t>conector mecánico de diámetro de 3/8</t>
  </si>
  <si>
    <t>conector mecánico de diámetro de 1/2</t>
  </si>
  <si>
    <t>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</si>
</sst>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_-&quot;$&quot;* #,##0.00_-;\-&quot;$&quot;* #,##0.00_-;_-&quot;$&quot;* &quot;-&quot;_-;_-@_-"/>
    <numFmt numFmtId="166" formatCode="_(&quot;$&quot;* #,##0.00_);_(&quot;$&quot;* \(#,##0.00\);_(&quot;$&quot;* &quot;-&quot;??_);_(@_)"/>
  </numFmts>
  <fonts count="15"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theme="1"/>
      <name val="Verdana"/>
      <family val="2"/>
    </font>
    <font>
      <sz val="10"/>
      <name val="Arial"/>
      <family val="2"/>
    </font>
    <font>
      <sz val="10"/>
      <color rgb="FF000000"/>
      <name val="Calibri"/>
      <scheme val="minor"/>
    </font>
    <font>
      <sz val="10"/>
      <color rgb="FF000000"/>
      <name val="Calibri"/>
      <family val="2"/>
      <scheme val="minor"/>
    </font>
    <font>
      <b/>
      <sz val="11"/>
      <color rgb="FF000000"/>
      <name val="Times New Roman"/>
      <family val="1"/>
    </font>
    <font>
      <sz val="8"/>
      <name val="Calibri"/>
      <family val="2"/>
      <charset val="204"/>
    </font>
    <font>
      <sz val="10"/>
      <color theme="1"/>
      <name val="Ancizar Sans"/>
      <family val="2"/>
    </font>
    <font>
      <b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BFBFBF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2" fontId="6" fillId="0" borderId="0" applyFont="0" applyFill="0" applyBorder="0" applyAlignment="0" applyProtection="0"/>
    <xf numFmtId="49" fontId="7" fillId="0" borderId="1" applyFill="0" applyBorder="0" applyProtection="0">
      <alignment horizontal="left" vertical="center"/>
    </xf>
    <xf numFmtId="43" fontId="2" fillId="0" borderId="1" applyFont="0" applyFill="0" applyBorder="0" applyAlignment="0" applyProtection="0"/>
    <xf numFmtId="0" fontId="8" fillId="0" borderId="1"/>
    <xf numFmtId="0" fontId="9" fillId="0" borderId="1"/>
    <xf numFmtId="0" fontId="6" fillId="0" borderId="1"/>
    <xf numFmtId="42" fontId="6" fillId="0" borderId="1" applyFont="0" applyFill="0" applyBorder="0" applyAlignment="0" applyProtection="0"/>
    <xf numFmtId="43" fontId="1" fillId="0" borderId="1" applyFont="0" applyFill="0" applyBorder="0" applyAlignment="0" applyProtection="0"/>
    <xf numFmtId="164" fontId="6" fillId="0" borderId="1" applyFont="0" applyFill="0" applyBorder="0" applyAlignment="0" applyProtection="0"/>
    <xf numFmtId="0" fontId="6" fillId="0" borderId="1"/>
    <xf numFmtId="0" fontId="10" fillId="0" borderId="1"/>
    <xf numFmtId="164" fontId="6" fillId="0" borderId="1" applyFont="0" applyFill="0" applyBorder="0" applyAlignment="0" applyProtection="0"/>
  </cellStyleXfs>
  <cellXfs count="171">
    <xf numFmtId="0" fontId="0" fillId="0" borderId="0" xfId="0"/>
    <xf numFmtId="0" fontId="5" fillId="0" borderId="0" xfId="0" applyFont="1"/>
    <xf numFmtId="0" fontId="4" fillId="0" borderId="2" xfId="0" applyFont="1" applyBorder="1" applyAlignment="1">
      <alignment vertical="top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2" fontId="5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0" fillId="0" borderId="1" xfId="0" applyBorder="1" applyAlignment="1">
      <alignment horizontal="right" vertical="center"/>
    </xf>
    <xf numFmtId="0" fontId="3" fillId="0" borderId="2" xfId="0" applyFont="1" applyBorder="1" applyAlignment="1">
      <alignment horizontal="left" vertical="top" wrapText="1"/>
    </xf>
    <xf numFmtId="42" fontId="3" fillId="0" borderId="2" xfId="1" applyFont="1" applyBorder="1" applyAlignment="1">
      <alignment horizontal="center" vertical="center" wrapText="1"/>
    </xf>
    <xf numFmtId="42" fontId="3" fillId="0" borderId="2" xfId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center" wrapText="1"/>
    </xf>
    <xf numFmtId="42" fontId="3" fillId="0" borderId="8" xfId="1" applyFont="1" applyBorder="1" applyAlignment="1">
      <alignment horizontal="center" vertical="center"/>
    </xf>
    <xf numFmtId="42" fontId="3" fillId="0" borderId="3" xfId="1" applyFont="1" applyBorder="1" applyAlignment="1">
      <alignment horizontal="right" vertical="center"/>
    </xf>
    <xf numFmtId="42" fontId="3" fillId="0" borderId="16" xfId="1" applyFont="1" applyBorder="1" applyAlignment="1">
      <alignment horizontal="right" vertical="center"/>
    </xf>
    <xf numFmtId="42" fontId="3" fillId="0" borderId="3" xfId="1" applyFont="1" applyFill="1" applyBorder="1" applyAlignment="1">
      <alignment horizontal="right" vertical="center"/>
    </xf>
    <xf numFmtId="0" fontId="3" fillId="4" borderId="2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top" wrapText="1"/>
    </xf>
    <xf numFmtId="42" fontId="5" fillId="0" borderId="0" xfId="0" applyNumberFormat="1" applyFont="1"/>
    <xf numFmtId="42" fontId="3" fillId="4" borderId="2" xfId="1" applyFont="1" applyFill="1" applyBorder="1" applyAlignment="1">
      <alignment horizontal="center" vertical="center"/>
    </xf>
    <xf numFmtId="42" fontId="3" fillId="4" borderId="3" xfId="1" applyFont="1" applyFill="1" applyBorder="1" applyAlignment="1">
      <alignment horizontal="right" vertical="center"/>
    </xf>
    <xf numFmtId="42" fontId="3" fillId="4" borderId="2" xfId="1" applyFont="1" applyFill="1" applyBorder="1" applyAlignment="1">
      <alignment horizontal="center" vertical="center" wrapText="1"/>
    </xf>
    <xf numFmtId="42" fontId="5" fillId="4" borderId="2" xfId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right" vertical="center"/>
    </xf>
    <xf numFmtId="2" fontId="3" fillId="4" borderId="2" xfId="0" applyNumberFormat="1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top"/>
    </xf>
    <xf numFmtId="0" fontId="3" fillId="4" borderId="2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top"/>
    </xf>
    <xf numFmtId="0" fontId="3" fillId="4" borderId="8" xfId="0" applyFont="1" applyFill="1" applyBorder="1" applyAlignment="1">
      <alignment horizontal="center" vertical="center"/>
    </xf>
    <xf numFmtId="42" fontId="3" fillId="4" borderId="2" xfId="1" applyFont="1" applyFill="1" applyBorder="1" applyAlignment="1">
      <alignment horizontal="right" vertical="center"/>
    </xf>
    <xf numFmtId="0" fontId="3" fillId="0" borderId="2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5" fillId="4" borderId="9" xfId="0" applyFont="1" applyFill="1" applyBorder="1" applyAlignment="1">
      <alignment horizontal="left" vertical="top"/>
    </xf>
    <xf numFmtId="0" fontId="5" fillId="4" borderId="10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42" fontId="4" fillId="4" borderId="11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left" vertical="top"/>
    </xf>
    <xf numFmtId="0" fontId="5" fillId="4" borderId="17" xfId="0" applyFont="1" applyFill="1" applyBorder="1" applyAlignment="1">
      <alignment horizontal="left" vertical="top"/>
    </xf>
    <xf numFmtId="0" fontId="5" fillId="4" borderId="18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42" fontId="4" fillId="4" borderId="19" xfId="0" applyNumberFormat="1" applyFont="1" applyFill="1" applyBorder="1" applyAlignment="1">
      <alignment horizontal="right" vertical="center"/>
    </xf>
    <xf numFmtId="9" fontId="3" fillId="0" borderId="5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42" fontId="3" fillId="0" borderId="22" xfId="1" applyFont="1" applyBorder="1" applyAlignment="1">
      <alignment horizontal="right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42" fontId="3" fillId="0" borderId="2" xfId="1" applyFont="1" applyBorder="1" applyAlignment="1">
      <alignment horizontal="right" vertical="center"/>
    </xf>
    <xf numFmtId="0" fontId="3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left" vertical="top"/>
    </xf>
    <xf numFmtId="0" fontId="3" fillId="0" borderId="14" xfId="0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165" fontId="3" fillId="0" borderId="14" xfId="1" applyNumberFormat="1" applyFont="1" applyBorder="1" applyAlignment="1">
      <alignment horizontal="center" vertical="center"/>
    </xf>
    <xf numFmtId="42" fontId="3" fillId="0" borderId="14" xfId="1" applyFont="1" applyBorder="1" applyAlignment="1">
      <alignment horizontal="right" vertical="center"/>
    </xf>
    <xf numFmtId="0" fontId="4" fillId="2" borderId="17" xfId="0" applyFont="1" applyFill="1" applyBorder="1" applyAlignment="1">
      <alignment horizontal="center" vertical="top"/>
    </xf>
    <xf numFmtId="0" fontId="4" fillId="2" borderId="18" xfId="0" applyFont="1" applyFill="1" applyBorder="1" applyAlignment="1">
      <alignment horizontal="left" vertical="top"/>
    </xf>
    <xf numFmtId="0" fontId="5" fillId="2" borderId="18" xfId="0" applyFont="1" applyFill="1" applyBorder="1" applyAlignment="1">
      <alignment horizontal="center" vertical="center"/>
    </xf>
    <xf numFmtId="0" fontId="13" fillId="0" borderId="2" xfId="5" applyFont="1" applyBorder="1" applyAlignment="1">
      <alignment horizontal="left" vertical="center" wrapText="1"/>
    </xf>
    <xf numFmtId="0" fontId="13" fillId="0" borderId="2" xfId="5" applyFont="1" applyBorder="1" applyAlignment="1">
      <alignment horizontal="center" vertical="center" wrapText="1"/>
    </xf>
    <xf numFmtId="2" fontId="13" fillId="0" borderId="2" xfId="5" applyNumberFormat="1" applyFont="1" applyBorder="1" applyAlignment="1">
      <alignment horizontal="center" vertical="center" wrapText="1"/>
    </xf>
    <xf numFmtId="166" fontId="13" fillId="0" borderId="2" xfId="5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42" fontId="3" fillId="4" borderId="8" xfId="1" applyFont="1" applyFill="1" applyBorder="1" applyAlignment="1">
      <alignment horizontal="center" vertical="center"/>
    </xf>
    <xf numFmtId="42" fontId="3" fillId="4" borderId="8" xfId="1" applyFont="1" applyFill="1" applyBorder="1" applyAlignment="1">
      <alignment horizontal="right" vertical="center"/>
    </xf>
    <xf numFmtId="0" fontId="5" fillId="0" borderId="15" xfId="0" applyFont="1" applyBorder="1" applyAlignment="1">
      <alignment horizontal="right" vertical="center"/>
    </xf>
    <xf numFmtId="42" fontId="3" fillId="4" borderId="16" xfId="1" applyFont="1" applyFill="1" applyBorder="1" applyAlignment="1">
      <alignment horizontal="right" vertical="center"/>
    </xf>
    <xf numFmtId="0" fontId="3" fillId="4" borderId="14" xfId="0" applyFont="1" applyFill="1" applyBorder="1" applyAlignment="1">
      <alignment horizontal="left" vertical="top"/>
    </xf>
    <xf numFmtId="0" fontId="3" fillId="4" borderId="14" xfId="0" applyFont="1" applyFill="1" applyBorder="1" applyAlignment="1">
      <alignment horizontal="left" vertical="top" wrapText="1"/>
    </xf>
    <xf numFmtId="0" fontId="3" fillId="4" borderId="14" xfId="0" applyFont="1" applyFill="1" applyBorder="1" applyAlignment="1">
      <alignment horizontal="center" vertical="center"/>
    </xf>
    <xf numFmtId="42" fontId="3" fillId="4" borderId="14" xfId="1" applyFont="1" applyFill="1" applyBorder="1" applyAlignment="1">
      <alignment horizontal="center" vertical="center"/>
    </xf>
    <xf numFmtId="42" fontId="3" fillId="4" borderId="14" xfId="1" applyFont="1" applyFill="1" applyBorder="1" applyAlignment="1">
      <alignment horizontal="right" vertical="center"/>
    </xf>
    <xf numFmtId="0" fontId="3" fillId="0" borderId="20" xfId="0" applyFont="1" applyBorder="1" applyAlignment="1">
      <alignment horizontal="left" vertical="top"/>
    </xf>
    <xf numFmtId="0" fontId="3" fillId="0" borderId="21" xfId="0" applyFont="1" applyBorder="1" applyAlignment="1">
      <alignment horizontal="left" vertical="top" wrapText="1"/>
    </xf>
    <xf numFmtId="42" fontId="3" fillId="0" borderId="21" xfId="1" applyFont="1" applyBorder="1" applyAlignment="1">
      <alignment horizontal="center" vertical="center"/>
    </xf>
    <xf numFmtId="0" fontId="5" fillId="0" borderId="9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5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42" fontId="4" fillId="0" borderId="23" xfId="0" applyNumberFormat="1" applyFont="1" applyBorder="1" applyAlignment="1">
      <alignment horizontal="right" vertical="center"/>
    </xf>
    <xf numFmtId="0" fontId="5" fillId="2" borderId="18" xfId="0" applyFont="1" applyFill="1" applyBorder="1" applyAlignment="1">
      <alignment horizontal="right" vertical="center"/>
    </xf>
    <xf numFmtId="42" fontId="3" fillId="0" borderId="2" xfId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top"/>
    </xf>
    <xf numFmtId="42" fontId="3" fillId="0" borderId="8" xfId="1" applyFont="1" applyBorder="1" applyAlignment="1">
      <alignment horizontal="center" vertical="center" wrapText="1"/>
    </xf>
    <xf numFmtId="42" fontId="3" fillId="0" borderId="8" xfId="1" applyFont="1" applyBorder="1" applyAlignment="1">
      <alignment horizontal="right" vertical="center" wrapText="1"/>
    </xf>
    <xf numFmtId="0" fontId="3" fillId="4" borderId="1" xfId="0" applyFont="1" applyFill="1" applyBorder="1" applyAlignment="1">
      <alignment horizontal="left" vertical="top"/>
    </xf>
    <xf numFmtId="42" fontId="3" fillId="4" borderId="2" xfId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left" vertical="top"/>
    </xf>
    <xf numFmtId="42" fontId="3" fillId="4" borderId="8" xfId="1" applyFont="1" applyFill="1" applyBorder="1" applyAlignment="1">
      <alignment horizontal="right" vertical="center" wrapText="1"/>
    </xf>
    <xf numFmtId="0" fontId="3" fillId="4" borderId="27" xfId="0" applyFont="1" applyFill="1" applyBorder="1" applyAlignment="1">
      <alignment horizontal="left" vertical="top" wrapText="1"/>
    </xf>
    <xf numFmtId="0" fontId="3" fillId="4" borderId="27" xfId="0" applyFont="1" applyFill="1" applyBorder="1" applyAlignment="1">
      <alignment horizontal="center" vertical="center"/>
    </xf>
    <xf numFmtId="42" fontId="3" fillId="4" borderId="27" xfId="1" applyFont="1" applyFill="1" applyBorder="1" applyAlignment="1">
      <alignment horizontal="center" vertical="center"/>
    </xf>
    <xf numFmtId="42" fontId="3" fillId="4" borderId="27" xfId="1" applyFont="1" applyFill="1" applyBorder="1" applyAlignment="1">
      <alignment horizontal="right" vertical="center"/>
    </xf>
    <xf numFmtId="164" fontId="3" fillId="0" borderId="2" xfId="0" applyNumberFormat="1" applyFont="1" applyBorder="1" applyAlignment="1">
      <alignment vertical="top" wrapText="1"/>
    </xf>
    <xf numFmtId="164" fontId="4" fillId="0" borderId="2" xfId="0" applyNumberFormat="1" applyFont="1" applyBorder="1" applyAlignment="1">
      <alignment vertical="top"/>
    </xf>
    <xf numFmtId="164" fontId="3" fillId="0" borderId="5" xfId="0" applyNumberFormat="1" applyFont="1" applyBorder="1" applyAlignment="1">
      <alignment vertical="top" wrapText="1"/>
    </xf>
    <xf numFmtId="9" fontId="3" fillId="0" borderId="8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0" fillId="0" borderId="10" xfId="0" applyBorder="1" applyAlignment="1">
      <alignment horizontal="center" vertical="center"/>
    </xf>
    <xf numFmtId="0" fontId="3" fillId="4" borderId="27" xfId="0" applyFont="1" applyFill="1" applyBorder="1" applyAlignment="1">
      <alignment horizontal="left" vertical="top"/>
    </xf>
    <xf numFmtId="0" fontId="0" fillId="0" borderId="1" xfId="0" applyBorder="1"/>
    <xf numFmtId="0" fontId="5" fillId="0" borderId="1" xfId="0" applyFont="1" applyBorder="1" applyAlignment="1">
      <alignment horizontal="left" vertical="top"/>
    </xf>
    <xf numFmtId="44" fontId="14" fillId="0" borderId="10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3" fillId="0" borderId="30" xfId="0" applyFont="1" applyBorder="1" applyAlignment="1">
      <alignment vertical="top"/>
    </xf>
    <xf numFmtId="0" fontId="0" fillId="0" borderId="1" xfId="0" applyBorder="1" applyAlignment="1">
      <alignment horizontal="center" vertical="center"/>
    </xf>
    <xf numFmtId="44" fontId="14" fillId="0" borderId="1" xfId="0" applyNumberFormat="1" applyFont="1" applyBorder="1" applyAlignment="1">
      <alignment horizontal="right" vertical="center"/>
    </xf>
    <xf numFmtId="0" fontId="5" fillId="4" borderId="27" xfId="0" applyFont="1" applyFill="1" applyBorder="1" applyAlignment="1">
      <alignment horizontal="left" vertical="top"/>
    </xf>
    <xf numFmtId="0" fontId="5" fillId="4" borderId="27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42" fontId="4" fillId="4" borderId="27" xfId="0" applyNumberFormat="1" applyFont="1" applyFill="1" applyBorder="1" applyAlignment="1">
      <alignment horizontal="right" vertical="center"/>
    </xf>
    <xf numFmtId="0" fontId="0" fillId="0" borderId="14" xfId="0" applyBorder="1"/>
    <xf numFmtId="0" fontId="0" fillId="0" borderId="14" xfId="0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42" fontId="4" fillId="4" borderId="14" xfId="0" applyNumberFormat="1" applyFont="1" applyFill="1" applyBorder="1" applyAlignment="1">
      <alignment horizontal="right" vertical="center"/>
    </xf>
    <xf numFmtId="0" fontId="5" fillId="0" borderId="28" xfId="0" applyFont="1" applyBorder="1" applyAlignment="1">
      <alignment horizontal="left" vertical="top"/>
    </xf>
    <xf numFmtId="0" fontId="5" fillId="0" borderId="29" xfId="0" applyFont="1" applyBorder="1" applyAlignment="1">
      <alignment horizontal="left" vertical="top"/>
    </xf>
    <xf numFmtId="0" fontId="5" fillId="0" borderId="12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4" fillId="0" borderId="2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2" borderId="25" xfId="0" applyFont="1" applyFill="1" applyBorder="1" applyAlignment="1">
      <alignment horizontal="center" vertical="top"/>
    </xf>
    <xf numFmtId="0" fontId="4" fillId="2" borderId="14" xfId="0" applyFont="1" applyFill="1" applyBorder="1" applyAlignment="1">
      <alignment horizontal="center" vertical="top"/>
    </xf>
    <xf numFmtId="0" fontId="5" fillId="0" borderId="26" xfId="0" applyFont="1" applyBorder="1" applyAlignment="1">
      <alignment horizontal="left" vertical="top"/>
    </xf>
    <xf numFmtId="0" fontId="5" fillId="0" borderId="27" xfId="0" applyFont="1" applyBorder="1" applyAlignment="1">
      <alignment horizontal="left" vertical="top"/>
    </xf>
    <xf numFmtId="42" fontId="3" fillId="4" borderId="31" xfId="1" applyFont="1" applyFill="1" applyBorder="1" applyAlignment="1">
      <alignment horizontal="right" vertical="center"/>
    </xf>
    <xf numFmtId="0" fontId="3" fillId="5" borderId="6" xfId="0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center" vertical="center"/>
    </xf>
    <xf numFmtId="42" fontId="3" fillId="5" borderId="2" xfId="1" applyFont="1" applyFill="1" applyBorder="1" applyAlignment="1">
      <alignment horizontal="right" vertical="center"/>
    </xf>
    <xf numFmtId="42" fontId="3" fillId="5" borderId="2" xfId="1" applyFont="1" applyFill="1" applyBorder="1" applyAlignment="1">
      <alignment horizontal="right" vertical="center" wrapText="1"/>
    </xf>
    <xf numFmtId="2" fontId="3" fillId="4" borderId="6" xfId="0" applyNumberFormat="1" applyFont="1" applyFill="1" applyBorder="1" applyAlignment="1">
      <alignment horizontal="center" vertical="top"/>
    </xf>
  </cellXfs>
  <cellStyles count="13">
    <cellStyle name="BodyStyle" xfId="2" xr:uid="{00000000-0005-0000-0000-000000000000}"/>
    <cellStyle name="Millares 17" xfId="3" xr:uid="{00000000-0005-0000-0000-000003000000}"/>
    <cellStyle name="Millares 17 2" xfId="8" xr:uid="{3C7B20C4-8A1F-4948-8FFD-8BD55CD85EEE}"/>
    <cellStyle name="Moneda [0]" xfId="1" builtinId="7"/>
    <cellStyle name="Moneda [0] 2" xfId="7" xr:uid="{3D559445-C744-47AC-B1FA-EEC9F82E433C}"/>
    <cellStyle name="Moneda 2" xfId="9" xr:uid="{E6B65CD5-D82E-425F-988C-04E29E129CBD}"/>
    <cellStyle name="Moneda 3" xfId="12" xr:uid="{C657DA9E-D17A-41BF-AEC6-413E7D1F411C}"/>
    <cellStyle name="Normal" xfId="0" builtinId="0"/>
    <cellStyle name="Normal 2" xfId="5" xr:uid="{587C1B3A-A63D-43F1-A968-63C068749651}"/>
    <cellStyle name="Normal 2 2" xfId="11" xr:uid="{30309918-79E6-4357-85C2-8A6E8765E96D}"/>
    <cellStyle name="Normal 2 7" xfId="4" xr:uid="{33B7A0EC-4FB8-44B0-B9AB-014B6EDD5E28}"/>
    <cellStyle name="Normal 3" xfId="6" xr:uid="{D61ED5E3-A522-4802-B7A9-C04B5DDE8F46}"/>
    <cellStyle name="Normal 4" xfId="10" xr:uid="{0FE21CB3-A983-43B2-BBB9-92769783A951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381000</xdr:colOff>
      <xdr:row>1</xdr:row>
      <xdr:rowOff>190500</xdr:rowOff>
    </xdr:from>
    <xdr:ext cx="809625" cy="371475"/>
    <xdr:pic>
      <xdr:nvPicPr>
        <xdr:cNvPr id="4" name="image1.jpg">
          <a:extLst>
            <a:ext uri="{FF2B5EF4-FFF2-40B4-BE49-F238E27FC236}">
              <a16:creationId xmlns:a16="http://schemas.microsoft.com/office/drawing/2014/main" id="{0DD877CE-8F83-48DF-87EC-381FC761E95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" y="190500"/>
          <a:ext cx="809625" cy="37147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1091046</xdr:colOff>
      <xdr:row>1</xdr:row>
      <xdr:rowOff>227801</xdr:rowOff>
    </xdr:from>
    <xdr:ext cx="1190625" cy="352425"/>
    <xdr:pic>
      <xdr:nvPicPr>
        <xdr:cNvPr id="5" name="image2.png">
          <a:extLst>
            <a:ext uri="{FF2B5EF4-FFF2-40B4-BE49-F238E27FC236}">
              <a16:creationId xmlns:a16="http://schemas.microsoft.com/office/drawing/2014/main" id="{ABAD8B11-A3E0-4EA4-AC68-A927C9B473F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299614" y="383665"/>
          <a:ext cx="1190625" cy="35242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381000</xdr:colOff>
      <xdr:row>41</xdr:row>
      <xdr:rowOff>190500</xdr:rowOff>
    </xdr:from>
    <xdr:ext cx="809625" cy="371475"/>
    <xdr:pic>
      <xdr:nvPicPr>
        <xdr:cNvPr id="12" name="image1.jpg">
          <a:extLst>
            <a:ext uri="{FF2B5EF4-FFF2-40B4-BE49-F238E27FC236}">
              <a16:creationId xmlns:a16="http://schemas.microsoft.com/office/drawing/2014/main" id="{46CE0B68-8D4B-4B4C-866C-2DDF64F1CEF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" y="190500"/>
          <a:ext cx="809625" cy="3714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381000</xdr:colOff>
      <xdr:row>41</xdr:row>
      <xdr:rowOff>190500</xdr:rowOff>
    </xdr:from>
    <xdr:ext cx="809625" cy="371475"/>
    <xdr:pic>
      <xdr:nvPicPr>
        <xdr:cNvPr id="118" name="image1.jpg">
          <a:extLst>
            <a:ext uri="{FF2B5EF4-FFF2-40B4-BE49-F238E27FC236}">
              <a16:creationId xmlns:a16="http://schemas.microsoft.com/office/drawing/2014/main" id="{6F115963-10A4-499B-A24D-07460542CB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" y="190500"/>
          <a:ext cx="809625" cy="3714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381000</xdr:colOff>
      <xdr:row>41</xdr:row>
      <xdr:rowOff>190500</xdr:rowOff>
    </xdr:from>
    <xdr:ext cx="809625" cy="371475"/>
    <xdr:pic>
      <xdr:nvPicPr>
        <xdr:cNvPr id="126" name="image1.jpg">
          <a:extLst>
            <a:ext uri="{FF2B5EF4-FFF2-40B4-BE49-F238E27FC236}">
              <a16:creationId xmlns:a16="http://schemas.microsoft.com/office/drawing/2014/main" id="{EF739DDB-BE69-4200-BEBC-B2040408271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" y="347382"/>
          <a:ext cx="809625" cy="3714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381000</xdr:colOff>
      <xdr:row>81</xdr:row>
      <xdr:rowOff>190500</xdr:rowOff>
    </xdr:from>
    <xdr:ext cx="809625" cy="371475"/>
    <xdr:pic>
      <xdr:nvPicPr>
        <xdr:cNvPr id="22" name="image1.jpg">
          <a:extLst>
            <a:ext uri="{FF2B5EF4-FFF2-40B4-BE49-F238E27FC236}">
              <a16:creationId xmlns:a16="http://schemas.microsoft.com/office/drawing/2014/main" id="{B78232BC-FF81-4CEC-9551-92AD849D303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" y="10975731"/>
          <a:ext cx="809625" cy="3714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381000</xdr:colOff>
      <xdr:row>81</xdr:row>
      <xdr:rowOff>190500</xdr:rowOff>
    </xdr:from>
    <xdr:ext cx="809625" cy="371475"/>
    <xdr:pic>
      <xdr:nvPicPr>
        <xdr:cNvPr id="24" name="image1.jpg">
          <a:extLst>
            <a:ext uri="{FF2B5EF4-FFF2-40B4-BE49-F238E27FC236}">
              <a16:creationId xmlns:a16="http://schemas.microsoft.com/office/drawing/2014/main" id="{51DE5EB5-D529-4061-B053-E7EC1D857A5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" y="10975731"/>
          <a:ext cx="809625" cy="3714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381000</xdr:colOff>
      <xdr:row>81</xdr:row>
      <xdr:rowOff>190500</xdr:rowOff>
    </xdr:from>
    <xdr:ext cx="809625" cy="371475"/>
    <xdr:pic>
      <xdr:nvPicPr>
        <xdr:cNvPr id="26" name="image1.jpg">
          <a:extLst>
            <a:ext uri="{FF2B5EF4-FFF2-40B4-BE49-F238E27FC236}">
              <a16:creationId xmlns:a16="http://schemas.microsoft.com/office/drawing/2014/main" id="{D4FD4D0C-38FD-4A26-9392-63263A16413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" y="10975731"/>
          <a:ext cx="809625" cy="3714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381000</xdr:colOff>
      <xdr:row>41</xdr:row>
      <xdr:rowOff>190500</xdr:rowOff>
    </xdr:from>
    <xdr:ext cx="809625" cy="371475"/>
    <xdr:pic>
      <xdr:nvPicPr>
        <xdr:cNvPr id="28" name="image1.jpg">
          <a:extLst>
            <a:ext uri="{FF2B5EF4-FFF2-40B4-BE49-F238E27FC236}">
              <a16:creationId xmlns:a16="http://schemas.microsoft.com/office/drawing/2014/main" id="{12E96906-20E5-40E0-89FE-6643B885ACE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" y="344365"/>
          <a:ext cx="809625" cy="371475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0</xdr:colOff>
      <xdr:row>41</xdr:row>
      <xdr:rowOff>175846</xdr:rowOff>
    </xdr:from>
    <xdr:ext cx="1190625" cy="352425"/>
    <xdr:pic>
      <xdr:nvPicPr>
        <xdr:cNvPr id="29" name="image2.png">
          <a:extLst>
            <a:ext uri="{FF2B5EF4-FFF2-40B4-BE49-F238E27FC236}">
              <a16:creationId xmlns:a16="http://schemas.microsoft.com/office/drawing/2014/main" id="{E5555CAB-FB91-4601-BBEF-F1A06ABCCD8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334501" y="329711"/>
          <a:ext cx="1190625" cy="35242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381000</xdr:colOff>
      <xdr:row>81</xdr:row>
      <xdr:rowOff>190500</xdr:rowOff>
    </xdr:from>
    <xdr:ext cx="809625" cy="371475"/>
    <xdr:pic>
      <xdr:nvPicPr>
        <xdr:cNvPr id="30" name="image1.jpg">
          <a:extLst>
            <a:ext uri="{FF2B5EF4-FFF2-40B4-BE49-F238E27FC236}">
              <a16:creationId xmlns:a16="http://schemas.microsoft.com/office/drawing/2014/main" id="{8A203562-9626-4F1E-981C-CD8711C347E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" y="344365"/>
          <a:ext cx="809625" cy="371475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0</xdr:colOff>
      <xdr:row>81</xdr:row>
      <xdr:rowOff>175846</xdr:rowOff>
    </xdr:from>
    <xdr:ext cx="1190625" cy="352425"/>
    <xdr:pic>
      <xdr:nvPicPr>
        <xdr:cNvPr id="31" name="image2.png">
          <a:extLst>
            <a:ext uri="{FF2B5EF4-FFF2-40B4-BE49-F238E27FC236}">
              <a16:creationId xmlns:a16="http://schemas.microsoft.com/office/drawing/2014/main" id="{7841CF68-ADB0-41BF-A3B1-827A910E860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334501" y="329711"/>
          <a:ext cx="1190625" cy="3524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7"/>
  <sheetViews>
    <sheetView tabSelected="1" view="pageBreakPreview" topLeftCell="A98" zoomScale="130" zoomScaleNormal="130" zoomScaleSheetLayoutView="130" zoomScalePageLayoutView="40" workbookViewId="0">
      <selection activeCell="C108" sqref="C108"/>
    </sheetView>
  </sheetViews>
  <sheetFormatPr baseColWidth="10" defaultColWidth="9.109375" defaultRowHeight="14.4"/>
  <cols>
    <col min="1" max="1" width="8.6640625" customWidth="1"/>
    <col min="2" max="2" width="61.44140625" customWidth="1"/>
    <col min="3" max="3" width="10.33203125" style="3" customWidth="1"/>
    <col min="4" max="4" width="12.6640625" style="3" customWidth="1"/>
    <col min="5" max="5" width="16.6640625" style="3" customWidth="1"/>
    <col min="6" max="6" width="19.6640625" style="9" customWidth="1"/>
    <col min="7" max="7" width="15.44140625" bestFit="1" customWidth="1"/>
    <col min="8" max="8" width="15.5546875" customWidth="1"/>
  </cols>
  <sheetData>
    <row r="1" spans="1:6" ht="12" customHeight="1" thickBot="1"/>
    <row r="2" spans="1:6" s="1" customFormat="1" ht="53.25" customHeight="1" thickBot="1">
      <c r="A2" s="158" t="s">
        <v>77</v>
      </c>
      <c r="B2" s="159"/>
      <c r="C2" s="159"/>
      <c r="D2" s="159"/>
      <c r="E2" s="159"/>
      <c r="F2" s="159"/>
    </row>
    <row r="3" spans="1:6" s="1" customFormat="1" ht="15.75" customHeight="1" thickBot="1">
      <c r="A3" s="160" t="s">
        <v>0</v>
      </c>
      <c r="B3" s="161"/>
      <c r="C3" s="161"/>
      <c r="D3" s="161"/>
      <c r="E3" s="161"/>
      <c r="F3" s="161"/>
    </row>
    <row r="4" spans="1:6" s="1" customFormat="1" ht="12.75" customHeight="1" thickBot="1">
      <c r="A4" s="154"/>
      <c r="B4" s="155"/>
      <c r="C4" s="155"/>
      <c r="D4" s="155"/>
      <c r="E4" s="155"/>
      <c r="F4" s="155"/>
    </row>
    <row r="5" spans="1:6" s="1" customFormat="1" ht="39.75" customHeight="1" thickBot="1">
      <c r="A5" s="71" t="s">
        <v>1</v>
      </c>
      <c r="B5" s="72" t="s">
        <v>2</v>
      </c>
      <c r="C5" s="72" t="s">
        <v>3</v>
      </c>
      <c r="D5" s="72" t="s">
        <v>4</v>
      </c>
      <c r="E5" s="73" t="s">
        <v>5</v>
      </c>
      <c r="F5" s="74" t="s">
        <v>6</v>
      </c>
    </row>
    <row r="6" spans="1:6" s="1" customFormat="1" thickBot="1">
      <c r="A6" s="76"/>
      <c r="B6" s="77"/>
      <c r="C6" s="78"/>
      <c r="D6" s="79"/>
      <c r="E6" s="80"/>
      <c r="F6" s="81"/>
    </row>
    <row r="7" spans="1:6" s="1" customFormat="1" thickBot="1">
      <c r="A7" s="82">
        <v>2</v>
      </c>
      <c r="B7" s="83" t="s">
        <v>11</v>
      </c>
      <c r="C7" s="84"/>
      <c r="D7" s="84"/>
      <c r="E7" s="84"/>
      <c r="F7" s="84"/>
    </row>
    <row r="8" spans="1:6" s="1" customFormat="1" ht="13.8">
      <c r="A8" s="137">
        <v>2.1</v>
      </c>
      <c r="B8" s="89" t="s">
        <v>76</v>
      </c>
      <c r="C8" s="90"/>
      <c r="D8" s="90"/>
      <c r="E8" s="90"/>
      <c r="F8" s="94"/>
    </row>
    <row r="9" spans="1:6" s="1" customFormat="1" ht="39.6">
      <c r="A9" s="138" t="s">
        <v>50</v>
      </c>
      <c r="B9" s="27" t="s">
        <v>141</v>
      </c>
      <c r="C9" s="15" t="s">
        <v>8</v>
      </c>
      <c r="D9" s="15">
        <v>764.67</v>
      </c>
      <c r="E9" s="11"/>
      <c r="F9" s="24">
        <f t="shared" ref="F9:F18" si="0">E9*D9</f>
        <v>0</v>
      </c>
    </row>
    <row r="10" spans="1:6" s="1" customFormat="1" ht="39.6">
      <c r="A10" s="138" t="s">
        <v>51</v>
      </c>
      <c r="B10" s="10" t="s">
        <v>142</v>
      </c>
      <c r="C10" s="15" t="s">
        <v>18</v>
      </c>
      <c r="D10" s="15">
        <v>123250.91</v>
      </c>
      <c r="E10" s="11"/>
      <c r="F10" s="24">
        <f t="shared" si="0"/>
        <v>0</v>
      </c>
    </row>
    <row r="11" spans="1:6" s="1" customFormat="1" ht="66">
      <c r="A11" s="138" t="s">
        <v>78</v>
      </c>
      <c r="B11" s="85" t="s">
        <v>135</v>
      </c>
      <c r="C11" s="86" t="s">
        <v>38</v>
      </c>
      <c r="D11" s="87">
        <v>664</v>
      </c>
      <c r="E11" s="88"/>
      <c r="F11" s="24">
        <f t="shared" si="0"/>
        <v>0</v>
      </c>
    </row>
    <row r="12" spans="1:6" s="1" customFormat="1" ht="66">
      <c r="A12" s="138" t="s">
        <v>79</v>
      </c>
      <c r="B12" s="85" t="s">
        <v>136</v>
      </c>
      <c r="C12" s="86" t="s">
        <v>38</v>
      </c>
      <c r="D12" s="87">
        <v>120</v>
      </c>
      <c r="E12" s="88"/>
      <c r="F12" s="24">
        <f t="shared" si="0"/>
        <v>0</v>
      </c>
    </row>
    <row r="13" spans="1:6" s="1" customFormat="1" ht="66">
      <c r="A13" s="138" t="s">
        <v>80</v>
      </c>
      <c r="B13" s="85" t="s">
        <v>137</v>
      </c>
      <c r="C13" s="86" t="s">
        <v>38</v>
      </c>
      <c r="D13" s="87">
        <v>120</v>
      </c>
      <c r="E13" s="88"/>
      <c r="F13" s="24">
        <f t="shared" si="0"/>
        <v>0</v>
      </c>
    </row>
    <row r="14" spans="1:6" s="1" customFormat="1" ht="26.4">
      <c r="A14" s="138" t="s">
        <v>81</v>
      </c>
      <c r="B14" s="10" t="s">
        <v>107</v>
      </c>
      <c r="C14" s="6" t="s">
        <v>8</v>
      </c>
      <c r="D14" s="6">
        <v>118.35</v>
      </c>
      <c r="E14" s="12"/>
      <c r="F14" s="26">
        <f t="shared" si="0"/>
        <v>0</v>
      </c>
    </row>
    <row r="15" spans="1:6" s="1" customFormat="1" ht="39.6">
      <c r="A15" s="138" t="s">
        <v>82</v>
      </c>
      <c r="B15" s="27" t="s">
        <v>108</v>
      </c>
      <c r="C15" s="28" t="s">
        <v>8</v>
      </c>
      <c r="D15" s="28">
        <v>219.36</v>
      </c>
      <c r="E15" s="34"/>
      <c r="F15" s="35">
        <f t="shared" si="0"/>
        <v>0</v>
      </c>
    </row>
    <row r="16" spans="1:6" s="1" customFormat="1" ht="39.6">
      <c r="A16" s="138" t="s">
        <v>12</v>
      </c>
      <c r="B16" s="27" t="s">
        <v>109</v>
      </c>
      <c r="C16" s="28" t="s">
        <v>8</v>
      </c>
      <c r="D16" s="28">
        <v>468.51</v>
      </c>
      <c r="E16" s="34"/>
      <c r="F16" s="35">
        <f t="shared" si="0"/>
        <v>0</v>
      </c>
    </row>
    <row r="17" spans="1:6" s="1" customFormat="1" ht="52.8">
      <c r="A17" s="138" t="s">
        <v>138</v>
      </c>
      <c r="B17" s="27" t="s">
        <v>110</v>
      </c>
      <c r="C17" s="28" t="s">
        <v>7</v>
      </c>
      <c r="D17" s="28">
        <v>900.23</v>
      </c>
      <c r="E17" s="34"/>
      <c r="F17" s="35">
        <f t="shared" si="0"/>
        <v>0</v>
      </c>
    </row>
    <row r="18" spans="1:6" s="1" customFormat="1" ht="39.6">
      <c r="A18" s="138" t="s">
        <v>139</v>
      </c>
      <c r="B18" s="27" t="s">
        <v>144</v>
      </c>
      <c r="C18" s="28" t="s">
        <v>7</v>
      </c>
      <c r="D18" s="28">
        <v>900.23</v>
      </c>
      <c r="E18" s="34"/>
      <c r="F18" s="35">
        <f t="shared" si="0"/>
        <v>0</v>
      </c>
    </row>
    <row r="19" spans="1:6" s="1" customFormat="1" ht="39.6">
      <c r="A19" s="138" t="s">
        <v>140</v>
      </c>
      <c r="B19" s="27" t="s">
        <v>83</v>
      </c>
      <c r="C19" s="28" t="s">
        <v>8</v>
      </c>
      <c r="D19" s="28">
        <v>450</v>
      </c>
      <c r="E19" s="34"/>
      <c r="F19" s="35">
        <f t="shared" ref="F19" si="1">E19*D19</f>
        <v>0</v>
      </c>
    </row>
    <row r="20" spans="1:6" s="1" customFormat="1" ht="16.5" customHeight="1">
      <c r="A20" s="139">
        <v>2.2000000000000002</v>
      </c>
      <c r="B20" s="13" t="s">
        <v>13</v>
      </c>
      <c r="C20" s="4"/>
      <c r="D20" s="4"/>
      <c r="E20" s="5"/>
      <c r="F20" s="24"/>
    </row>
    <row r="21" spans="1:6" s="1" customFormat="1" ht="67.2" customHeight="1">
      <c r="A21" s="140" t="s">
        <v>52</v>
      </c>
      <c r="B21" s="27" t="s">
        <v>111</v>
      </c>
      <c r="C21" s="29" t="s">
        <v>8</v>
      </c>
      <c r="D21" s="29">
        <f>12630.23-2244.24</f>
        <v>10385.99</v>
      </c>
      <c r="E21" s="36"/>
      <c r="F21" s="35">
        <f>E21*D21</f>
        <v>0</v>
      </c>
    </row>
    <row r="22" spans="1:6" s="1" customFormat="1" ht="66.599999999999994" customHeight="1">
      <c r="A22" s="40" t="s">
        <v>14</v>
      </c>
      <c r="B22" s="27" t="s">
        <v>112</v>
      </c>
      <c r="C22" s="28" t="s">
        <v>8</v>
      </c>
      <c r="D22" s="28">
        <v>825.44</v>
      </c>
      <c r="E22" s="34"/>
      <c r="F22" s="35">
        <f>E22*D22</f>
        <v>0</v>
      </c>
    </row>
    <row r="23" spans="1:6" s="1" customFormat="1" ht="26.4">
      <c r="A23" s="40" t="s">
        <v>15</v>
      </c>
      <c r="B23" s="27" t="s">
        <v>113</v>
      </c>
      <c r="C23" s="28" t="s">
        <v>8</v>
      </c>
      <c r="D23" s="28">
        <v>672.78</v>
      </c>
      <c r="E23" s="34"/>
      <c r="F23" s="35">
        <f>E23*D23</f>
        <v>0</v>
      </c>
    </row>
    <row r="24" spans="1:6" s="1" customFormat="1" ht="13.8">
      <c r="A24" s="40" t="s">
        <v>145</v>
      </c>
      <c r="B24" s="27" t="s">
        <v>153</v>
      </c>
      <c r="C24" s="28" t="s">
        <v>159</v>
      </c>
      <c r="D24" s="28">
        <v>2800</v>
      </c>
      <c r="E24" s="34"/>
      <c r="F24" s="164">
        <f>E24*D24</f>
        <v>0</v>
      </c>
    </row>
    <row r="25" spans="1:6" s="1" customFormat="1" ht="13.8">
      <c r="A25" s="40" t="s">
        <v>146</v>
      </c>
      <c r="B25" s="27" t="s">
        <v>152</v>
      </c>
      <c r="C25" s="28" t="s">
        <v>159</v>
      </c>
      <c r="D25" s="28">
        <v>2800</v>
      </c>
      <c r="E25" s="34"/>
      <c r="F25" s="164">
        <f>E25*D25</f>
        <v>0</v>
      </c>
    </row>
    <row r="26" spans="1:6" s="1" customFormat="1" ht="13.8">
      <c r="A26" s="40" t="s">
        <v>147</v>
      </c>
      <c r="B26" s="27" t="s">
        <v>154</v>
      </c>
      <c r="C26" s="28" t="s">
        <v>159</v>
      </c>
      <c r="D26" s="28">
        <v>2800</v>
      </c>
      <c r="E26" s="34"/>
      <c r="F26" s="164">
        <f t="shared" ref="F26:F30" si="2">E26*D26</f>
        <v>0</v>
      </c>
    </row>
    <row r="27" spans="1:6" s="1" customFormat="1" ht="13.8">
      <c r="A27" s="40" t="s">
        <v>148</v>
      </c>
      <c r="B27" s="27" t="s">
        <v>155</v>
      </c>
      <c r="C27" s="28" t="s">
        <v>159</v>
      </c>
      <c r="D27" s="28">
        <v>2800</v>
      </c>
      <c r="E27" s="34"/>
      <c r="F27" s="164">
        <f t="shared" si="2"/>
        <v>0</v>
      </c>
    </row>
    <row r="28" spans="1:6" s="1" customFormat="1" ht="13.8">
      <c r="A28" s="40" t="s">
        <v>149</v>
      </c>
      <c r="B28" s="27" t="s">
        <v>156</v>
      </c>
      <c r="C28" s="28" t="s">
        <v>159</v>
      </c>
      <c r="D28" s="28">
        <v>2800</v>
      </c>
      <c r="E28" s="34"/>
      <c r="F28" s="164">
        <f t="shared" si="2"/>
        <v>0</v>
      </c>
    </row>
    <row r="29" spans="1:6" s="1" customFormat="1" ht="13.8">
      <c r="A29" s="40" t="s">
        <v>150</v>
      </c>
      <c r="B29" s="27" t="s">
        <v>158</v>
      </c>
      <c r="C29" s="28" t="s">
        <v>159</v>
      </c>
      <c r="D29" s="28">
        <v>2800</v>
      </c>
      <c r="E29" s="34"/>
      <c r="F29" s="164">
        <f t="shared" si="2"/>
        <v>0</v>
      </c>
    </row>
    <row r="30" spans="1:6" s="1" customFormat="1" ht="13.8">
      <c r="A30" s="40" t="s">
        <v>151</v>
      </c>
      <c r="B30" s="27" t="s">
        <v>157</v>
      </c>
      <c r="C30" s="28" t="s">
        <v>159</v>
      </c>
      <c r="D30" s="28">
        <v>2800</v>
      </c>
      <c r="E30" s="34"/>
      <c r="F30" s="164">
        <f t="shared" si="2"/>
        <v>0</v>
      </c>
    </row>
    <row r="31" spans="1:6" s="1" customFormat="1" ht="13.8">
      <c r="A31" s="141">
        <v>2.2999999999999998</v>
      </c>
      <c r="B31" s="30" t="s">
        <v>16</v>
      </c>
      <c r="C31" s="31"/>
      <c r="D31" s="31"/>
      <c r="E31" s="37"/>
      <c r="F31" s="38"/>
    </row>
    <row r="32" spans="1:6" s="1" customFormat="1" ht="40.200000000000003" thickBot="1">
      <c r="A32" s="42" t="s">
        <v>17</v>
      </c>
      <c r="B32" s="32" t="s">
        <v>143</v>
      </c>
      <c r="C32" s="43" t="s">
        <v>18</v>
      </c>
      <c r="D32" s="43">
        <v>90720.79</v>
      </c>
      <c r="E32" s="92"/>
      <c r="F32" s="95">
        <f>E32*D32</f>
        <v>0</v>
      </c>
    </row>
    <row r="33" spans="1:7" s="1" customFormat="1" thickBot="1">
      <c r="A33" s="96"/>
      <c r="B33" s="97"/>
      <c r="C33" s="98"/>
      <c r="D33" s="98"/>
      <c r="E33" s="99"/>
      <c r="F33" s="100"/>
    </row>
    <row r="34" spans="1:7" s="1" customFormat="1" thickBot="1">
      <c r="A34" s="104"/>
      <c r="B34" s="105"/>
      <c r="C34" s="106"/>
      <c r="D34" s="106"/>
      <c r="E34" s="107" t="s">
        <v>10</v>
      </c>
      <c r="F34" s="108">
        <f>SUM(F8:F32)</f>
        <v>0</v>
      </c>
    </row>
    <row r="35" spans="1:7" s="1" customFormat="1" ht="26.4" hidden="1">
      <c r="A35" s="101" t="s">
        <v>21</v>
      </c>
      <c r="B35" s="102" t="s">
        <v>22</v>
      </c>
      <c r="C35" s="65" t="s">
        <v>8</v>
      </c>
      <c r="D35" s="65">
        <v>1308.03</v>
      </c>
      <c r="E35" s="103">
        <v>1431874</v>
      </c>
      <c r="F35" s="66">
        <v>1872934148</v>
      </c>
    </row>
    <row r="36" spans="1:7" s="1" customFormat="1" ht="26.4" hidden="1">
      <c r="A36" s="19" t="s">
        <v>23</v>
      </c>
      <c r="B36" s="10" t="s">
        <v>24</v>
      </c>
      <c r="C36" s="6" t="s">
        <v>8</v>
      </c>
      <c r="D36" s="6">
        <v>183.11</v>
      </c>
      <c r="E36" s="12">
        <v>1279275</v>
      </c>
      <c r="F36" s="24">
        <f>E36*D36</f>
        <v>234248045.25000003</v>
      </c>
    </row>
    <row r="37" spans="1:7" s="1" customFormat="1" ht="26.4" hidden="1">
      <c r="A37" s="19" t="s">
        <v>25</v>
      </c>
      <c r="B37" s="10" t="s">
        <v>26</v>
      </c>
      <c r="C37" s="6" t="s">
        <v>8</v>
      </c>
      <c r="D37" s="6">
        <v>33.200000000000003</v>
      </c>
      <c r="E37" s="12">
        <v>1136215</v>
      </c>
      <c r="F37" s="24">
        <f t="shared" ref="F37:F40" si="3">E37*D37</f>
        <v>37722338</v>
      </c>
    </row>
    <row r="38" spans="1:7" s="1" customFormat="1" ht="39.6" hidden="1">
      <c r="A38" s="19" t="s">
        <v>27</v>
      </c>
      <c r="B38" s="10" t="s">
        <v>53</v>
      </c>
      <c r="C38" s="6" t="s">
        <v>8</v>
      </c>
      <c r="D38" s="6">
        <v>226.54</v>
      </c>
      <c r="E38" s="12">
        <v>1245391</v>
      </c>
      <c r="F38" s="24">
        <f t="shared" si="3"/>
        <v>282130877.13999999</v>
      </c>
    </row>
    <row r="39" spans="1:7" s="1" customFormat="1" ht="39.6" hidden="1">
      <c r="A39" s="19" t="s">
        <v>28</v>
      </c>
      <c r="B39" s="10" t="s">
        <v>54</v>
      </c>
      <c r="C39" s="6" t="s">
        <v>8</v>
      </c>
      <c r="D39" s="6">
        <v>56.43</v>
      </c>
      <c r="E39" s="12">
        <v>1539630</v>
      </c>
      <c r="F39" s="24">
        <f t="shared" si="3"/>
        <v>86881320.900000006</v>
      </c>
    </row>
    <row r="40" spans="1:7" s="1" customFormat="1" ht="53.4" hidden="1" thickBot="1">
      <c r="A40" s="21" t="s">
        <v>55</v>
      </c>
      <c r="B40" s="20" t="s">
        <v>56</v>
      </c>
      <c r="C40" s="22" t="s">
        <v>8</v>
      </c>
      <c r="D40" s="22">
        <v>49.64</v>
      </c>
      <c r="E40" s="23">
        <v>1093394</v>
      </c>
      <c r="F40" s="25">
        <f t="shared" si="3"/>
        <v>54276078.160000004</v>
      </c>
    </row>
    <row r="41" spans="1:7" ht="12" customHeight="1" thickBot="1"/>
    <row r="42" spans="1:7" s="1" customFormat="1" ht="53.25" customHeight="1" thickBot="1">
      <c r="A42" s="158" t="s">
        <v>77</v>
      </c>
      <c r="B42" s="159"/>
      <c r="C42" s="159"/>
      <c r="D42" s="159"/>
      <c r="E42" s="159"/>
      <c r="F42" s="159"/>
      <c r="G42" s="33"/>
    </row>
    <row r="43" spans="1:7" s="1" customFormat="1" thickBot="1">
      <c r="A43" s="160" t="s">
        <v>0</v>
      </c>
      <c r="B43" s="161"/>
      <c r="C43" s="161"/>
      <c r="D43" s="161"/>
      <c r="E43" s="161"/>
      <c r="F43" s="161"/>
    </row>
    <row r="44" spans="1:7" s="1" customFormat="1" ht="12.75" customHeight="1" thickBot="1">
      <c r="A44" s="156"/>
      <c r="B44" s="156"/>
      <c r="C44" s="156"/>
      <c r="D44" s="156"/>
      <c r="E44" s="156"/>
      <c r="F44" s="157"/>
    </row>
    <row r="45" spans="1:7" s="1" customFormat="1" ht="39.75" customHeight="1" thickBot="1">
      <c r="A45" s="67" t="s">
        <v>1</v>
      </c>
      <c r="B45" s="68" t="s">
        <v>2</v>
      </c>
      <c r="C45" s="68" t="s">
        <v>3</v>
      </c>
      <c r="D45" s="68" t="s">
        <v>4</v>
      </c>
      <c r="E45" s="69" t="s">
        <v>5</v>
      </c>
      <c r="F45" s="70" t="s">
        <v>6</v>
      </c>
    </row>
    <row r="46" spans="1:7" s="1" customFormat="1" ht="12.75" customHeight="1" thickBot="1">
      <c r="A46" s="162"/>
      <c r="B46" s="163"/>
      <c r="C46" s="163"/>
      <c r="D46" s="163"/>
      <c r="E46" s="163"/>
      <c r="F46" s="163"/>
    </row>
    <row r="47" spans="1:7" s="1" customFormat="1" thickBot="1">
      <c r="A47" s="82">
        <v>3</v>
      </c>
      <c r="B47" s="83" t="s">
        <v>19</v>
      </c>
      <c r="C47" s="84"/>
      <c r="D47" s="84"/>
      <c r="E47" s="84"/>
      <c r="F47" s="109"/>
    </row>
    <row r="48" spans="1:7" s="1" customFormat="1" ht="13.8">
      <c r="A48" s="137">
        <v>3.1</v>
      </c>
      <c r="B48" s="111" t="s">
        <v>20</v>
      </c>
      <c r="C48" s="90"/>
      <c r="D48" s="90"/>
      <c r="E48" s="90"/>
      <c r="F48" s="91"/>
    </row>
    <row r="49" spans="1:6" s="1" customFormat="1" ht="84.6" customHeight="1">
      <c r="A49" s="140" t="s">
        <v>57</v>
      </c>
      <c r="B49" s="27" t="s">
        <v>115</v>
      </c>
      <c r="C49" s="29" t="s">
        <v>8</v>
      </c>
      <c r="D49" s="39">
        <v>71.59</v>
      </c>
      <c r="E49" s="36"/>
      <c r="F49" s="44">
        <f t="shared" ref="F49:F68" si="4">E49*D49</f>
        <v>0</v>
      </c>
    </row>
    <row r="50" spans="1:6" s="1" customFormat="1" ht="81" customHeight="1">
      <c r="A50" s="140" t="s">
        <v>58</v>
      </c>
      <c r="B50" s="27" t="s">
        <v>114</v>
      </c>
      <c r="C50" s="29" t="s">
        <v>7</v>
      </c>
      <c r="D50" s="39">
        <v>64.06</v>
      </c>
      <c r="E50" s="36"/>
      <c r="F50" s="44">
        <f t="shared" si="4"/>
        <v>0</v>
      </c>
    </row>
    <row r="51" spans="1:6" s="8" customFormat="1" ht="78" customHeight="1">
      <c r="A51" s="140" t="s">
        <v>29</v>
      </c>
      <c r="B51" s="27" t="s">
        <v>116</v>
      </c>
      <c r="C51" s="29" t="s">
        <v>7</v>
      </c>
      <c r="D51" s="39">
        <v>1539.52</v>
      </c>
      <c r="E51" s="36"/>
      <c r="F51" s="44">
        <f t="shared" si="4"/>
        <v>0</v>
      </c>
    </row>
    <row r="52" spans="1:6" s="8" customFormat="1" ht="84.6" customHeight="1">
      <c r="A52" s="140" t="s">
        <v>59</v>
      </c>
      <c r="B52" s="27" t="s">
        <v>117</v>
      </c>
      <c r="C52" s="29" t="s">
        <v>7</v>
      </c>
      <c r="D52" s="39">
        <v>726.34</v>
      </c>
      <c r="E52" s="36"/>
      <c r="F52" s="44">
        <f t="shared" si="4"/>
        <v>0</v>
      </c>
    </row>
    <row r="53" spans="1:6" s="8" customFormat="1" ht="91.95" customHeight="1">
      <c r="A53" s="140" t="s">
        <v>60</v>
      </c>
      <c r="B53" s="27" t="s">
        <v>118</v>
      </c>
      <c r="C53" s="29" t="s">
        <v>7</v>
      </c>
      <c r="D53" s="39">
        <v>566.47</v>
      </c>
      <c r="E53" s="36"/>
      <c r="F53" s="44">
        <f t="shared" si="4"/>
        <v>0</v>
      </c>
    </row>
    <row r="54" spans="1:6" s="8" customFormat="1" ht="91.95" customHeight="1">
      <c r="A54" s="140" t="s">
        <v>61</v>
      </c>
      <c r="B54" s="27" t="s">
        <v>120</v>
      </c>
      <c r="C54" s="29" t="s">
        <v>7</v>
      </c>
      <c r="D54" s="39">
        <v>2188.56</v>
      </c>
      <c r="E54" s="36"/>
      <c r="F54" s="44">
        <f t="shared" si="4"/>
        <v>0</v>
      </c>
    </row>
    <row r="55" spans="1:6" s="8" customFormat="1" ht="79.95" customHeight="1">
      <c r="A55" s="140" t="s">
        <v>62</v>
      </c>
      <c r="B55" s="27" t="s">
        <v>121</v>
      </c>
      <c r="C55" s="29" t="s">
        <v>7</v>
      </c>
      <c r="D55" s="39">
        <v>1080.9000000000001</v>
      </c>
      <c r="E55" s="36"/>
      <c r="F55" s="44">
        <f t="shared" si="4"/>
        <v>0</v>
      </c>
    </row>
    <row r="56" spans="1:6" s="8" customFormat="1" ht="78.599999999999994" customHeight="1">
      <c r="A56" s="140" t="s">
        <v>63</v>
      </c>
      <c r="B56" s="27" t="s">
        <v>119</v>
      </c>
      <c r="C56" s="29" t="s">
        <v>7</v>
      </c>
      <c r="D56" s="39">
        <v>5366.2</v>
      </c>
      <c r="E56" s="36"/>
      <c r="F56" s="44">
        <f t="shared" si="4"/>
        <v>0</v>
      </c>
    </row>
    <row r="57" spans="1:6" s="8" customFormat="1" ht="97.2" customHeight="1">
      <c r="A57" s="140" t="s">
        <v>64</v>
      </c>
      <c r="B57" s="27" t="s">
        <v>122</v>
      </c>
      <c r="C57" s="29" t="s">
        <v>7</v>
      </c>
      <c r="D57" s="39">
        <v>205.44</v>
      </c>
      <c r="E57" s="36"/>
      <c r="F57" s="44">
        <f t="shared" si="4"/>
        <v>0</v>
      </c>
    </row>
    <row r="58" spans="1:6" s="8" customFormat="1" ht="58.95" customHeight="1">
      <c r="A58" s="140" t="s">
        <v>65</v>
      </c>
      <c r="B58" s="27" t="s">
        <v>124</v>
      </c>
      <c r="C58" s="29" t="s">
        <v>7</v>
      </c>
      <c r="D58" s="39">
        <v>1133.73</v>
      </c>
      <c r="E58" s="36"/>
      <c r="F58" s="44">
        <f t="shared" si="4"/>
        <v>0</v>
      </c>
    </row>
    <row r="59" spans="1:6" s="8" customFormat="1" ht="59.4" customHeight="1">
      <c r="A59" s="140" t="s">
        <v>66</v>
      </c>
      <c r="B59" s="27" t="s">
        <v>123</v>
      </c>
      <c r="C59" s="29" t="s">
        <v>7</v>
      </c>
      <c r="D59" s="39">
        <v>1726.61</v>
      </c>
      <c r="E59" s="36"/>
      <c r="F59" s="44">
        <f t="shared" si="4"/>
        <v>0</v>
      </c>
    </row>
    <row r="60" spans="1:6" s="8" customFormat="1" ht="52.8">
      <c r="A60" s="140" t="s">
        <v>67</v>
      </c>
      <c r="B60" s="27" t="s">
        <v>125</v>
      </c>
      <c r="C60" s="29" t="s">
        <v>7</v>
      </c>
      <c r="D60" s="39">
        <v>468.22</v>
      </c>
      <c r="E60" s="36"/>
      <c r="F60" s="44">
        <f t="shared" si="4"/>
        <v>0</v>
      </c>
    </row>
    <row r="61" spans="1:6" s="8" customFormat="1" ht="29.25" customHeight="1">
      <c r="A61" s="140" t="s">
        <v>30</v>
      </c>
      <c r="B61" s="27" t="s">
        <v>90</v>
      </c>
      <c r="C61" s="29" t="s">
        <v>7</v>
      </c>
      <c r="D61" s="39">
        <v>775.61</v>
      </c>
      <c r="E61" s="36"/>
      <c r="F61" s="44">
        <f t="shared" si="4"/>
        <v>0</v>
      </c>
    </row>
    <row r="62" spans="1:6" s="8" customFormat="1" ht="26.4">
      <c r="A62" s="140" t="s">
        <v>31</v>
      </c>
      <c r="B62" s="27" t="s">
        <v>75</v>
      </c>
      <c r="C62" s="29" t="s">
        <v>18</v>
      </c>
      <c r="D62" s="39">
        <v>1368803.76</v>
      </c>
      <c r="E62" s="36"/>
      <c r="F62" s="44">
        <f t="shared" si="4"/>
        <v>0</v>
      </c>
    </row>
    <row r="63" spans="1:6" s="8" customFormat="1" ht="13.8">
      <c r="A63" s="140" t="s">
        <v>32</v>
      </c>
      <c r="B63" s="27" t="s">
        <v>84</v>
      </c>
      <c r="C63" s="29" t="s">
        <v>18</v>
      </c>
      <c r="D63" s="39">
        <v>54662.46</v>
      </c>
      <c r="E63" s="36"/>
      <c r="F63" s="44">
        <f t="shared" si="4"/>
        <v>0</v>
      </c>
    </row>
    <row r="64" spans="1:6" s="8" customFormat="1" ht="26.4">
      <c r="A64" s="140" t="s">
        <v>33</v>
      </c>
      <c r="B64" s="27" t="s">
        <v>85</v>
      </c>
      <c r="C64" s="29" t="s">
        <v>9</v>
      </c>
      <c r="D64" s="39">
        <v>60</v>
      </c>
      <c r="E64" s="36"/>
      <c r="F64" s="44">
        <f t="shared" si="4"/>
        <v>0</v>
      </c>
    </row>
    <row r="65" spans="1:6" s="8" customFormat="1" ht="26.4">
      <c r="A65" s="140" t="s">
        <v>34</v>
      </c>
      <c r="B65" s="27" t="s">
        <v>86</v>
      </c>
      <c r="C65" s="29" t="s">
        <v>9</v>
      </c>
      <c r="D65" s="39">
        <v>281</v>
      </c>
      <c r="E65" s="36"/>
      <c r="F65" s="44">
        <f t="shared" si="4"/>
        <v>0</v>
      </c>
    </row>
    <row r="66" spans="1:6" s="8" customFormat="1" ht="26.4">
      <c r="A66" s="140" t="s">
        <v>35</v>
      </c>
      <c r="B66" s="27" t="s">
        <v>87</v>
      </c>
      <c r="C66" s="29" t="s">
        <v>9</v>
      </c>
      <c r="D66" s="39">
        <v>184</v>
      </c>
      <c r="E66" s="36"/>
      <c r="F66" s="44">
        <f t="shared" si="4"/>
        <v>0</v>
      </c>
    </row>
    <row r="67" spans="1:6" s="8" customFormat="1" ht="26.4">
      <c r="A67" s="140" t="s">
        <v>36</v>
      </c>
      <c r="B67" s="27" t="s">
        <v>88</v>
      </c>
      <c r="C67" s="29" t="s">
        <v>9</v>
      </c>
      <c r="D67" s="39">
        <v>135</v>
      </c>
      <c r="E67" s="36"/>
      <c r="F67" s="44">
        <f t="shared" si="4"/>
        <v>0</v>
      </c>
    </row>
    <row r="68" spans="1:6" s="8" customFormat="1" ht="26.4">
      <c r="A68" s="140" t="s">
        <v>37</v>
      </c>
      <c r="B68" s="27" t="s">
        <v>89</v>
      </c>
      <c r="C68" s="29" t="s">
        <v>9</v>
      </c>
      <c r="D68" s="39">
        <v>60</v>
      </c>
      <c r="E68" s="36"/>
      <c r="F68" s="44">
        <f t="shared" si="4"/>
        <v>0</v>
      </c>
    </row>
    <row r="69" spans="1:6" s="8" customFormat="1" ht="48.75" customHeight="1">
      <c r="A69" s="138" t="s">
        <v>71</v>
      </c>
      <c r="B69" s="10" t="s">
        <v>126</v>
      </c>
      <c r="C69" s="15" t="s">
        <v>7</v>
      </c>
      <c r="D69" s="14">
        <v>265</v>
      </c>
      <c r="E69" s="11"/>
      <c r="F69" s="75">
        <f t="shared" ref="F69:F72" si="5">E69*D69</f>
        <v>0</v>
      </c>
    </row>
    <row r="70" spans="1:6" s="8" customFormat="1" ht="58.2" customHeight="1">
      <c r="A70" s="138" t="s">
        <v>72</v>
      </c>
      <c r="B70" s="10" t="s">
        <v>91</v>
      </c>
      <c r="C70" s="15" t="s">
        <v>38</v>
      </c>
      <c r="D70" s="14">
        <v>11.12</v>
      </c>
      <c r="E70" s="11"/>
      <c r="F70" s="75">
        <f t="shared" si="5"/>
        <v>0</v>
      </c>
    </row>
    <row r="71" spans="1:6" s="8" customFormat="1" ht="57" customHeight="1">
      <c r="A71" s="138" t="s">
        <v>73</v>
      </c>
      <c r="B71" s="10" t="s">
        <v>92</v>
      </c>
      <c r="C71" s="15" t="s">
        <v>38</v>
      </c>
      <c r="D71" s="14">
        <v>66.72</v>
      </c>
      <c r="E71" s="11"/>
      <c r="F71" s="75">
        <f t="shared" si="5"/>
        <v>0</v>
      </c>
    </row>
    <row r="72" spans="1:6" s="8" customFormat="1" ht="44.4" customHeight="1">
      <c r="A72" s="138" t="s">
        <v>74</v>
      </c>
      <c r="B72" s="10" t="s">
        <v>127</v>
      </c>
      <c r="C72" s="15" t="s">
        <v>38</v>
      </c>
      <c r="D72" s="14">
        <v>11.12</v>
      </c>
      <c r="E72" s="11"/>
      <c r="F72" s="75">
        <f t="shared" si="5"/>
        <v>0</v>
      </c>
    </row>
    <row r="73" spans="1:6" s="8" customFormat="1" ht="39.6">
      <c r="A73" s="138" t="s">
        <v>39</v>
      </c>
      <c r="B73" s="10" t="s">
        <v>129</v>
      </c>
      <c r="C73" s="15" t="s">
        <v>8</v>
      </c>
      <c r="D73" s="15">
        <v>25.16</v>
      </c>
      <c r="E73" s="11"/>
      <c r="F73" s="110">
        <f t="shared" ref="F73:F74" si="6">D73*E73</f>
        <v>0</v>
      </c>
    </row>
    <row r="74" spans="1:6" s="8" customFormat="1" ht="42" customHeight="1">
      <c r="A74" s="138" t="s">
        <v>40</v>
      </c>
      <c r="B74" s="10" t="s">
        <v>130</v>
      </c>
      <c r="C74" s="15" t="s">
        <v>8</v>
      </c>
      <c r="D74" s="15">
        <v>130.62</v>
      </c>
      <c r="E74" s="11"/>
      <c r="F74" s="110">
        <f t="shared" si="6"/>
        <v>0</v>
      </c>
    </row>
    <row r="75" spans="1:6" s="8" customFormat="1" ht="39.75" customHeight="1">
      <c r="A75" s="138" t="s">
        <v>41</v>
      </c>
      <c r="B75" s="10" t="s">
        <v>128</v>
      </c>
      <c r="C75" s="15" t="s">
        <v>8</v>
      </c>
      <c r="D75" s="15">
        <v>25.16</v>
      </c>
      <c r="E75" s="11"/>
      <c r="F75" s="110">
        <f t="shared" ref="F75:F76" si="7">D75*E75</f>
        <v>0</v>
      </c>
    </row>
    <row r="76" spans="1:6" s="8" customFormat="1" ht="41.25" customHeight="1">
      <c r="A76" s="138" t="s">
        <v>68</v>
      </c>
      <c r="B76" s="10" t="s">
        <v>130</v>
      </c>
      <c r="C76" s="15" t="s">
        <v>8</v>
      </c>
      <c r="D76" s="15">
        <v>130.62</v>
      </c>
      <c r="E76" s="11"/>
      <c r="F76" s="110">
        <f t="shared" si="7"/>
        <v>0</v>
      </c>
    </row>
    <row r="77" spans="1:6" s="8" customFormat="1" ht="26.4" customHeight="1">
      <c r="A77" s="138" t="s">
        <v>132</v>
      </c>
      <c r="B77" s="10" t="s">
        <v>131</v>
      </c>
      <c r="C77" s="15" t="s">
        <v>38</v>
      </c>
      <c r="D77" s="15">
        <f>4476.6+223.83</f>
        <v>4700.43</v>
      </c>
      <c r="E77" s="11"/>
      <c r="F77" s="110">
        <f t="shared" ref="F77:F78" si="8">D77*E77</f>
        <v>0</v>
      </c>
    </row>
    <row r="78" spans="1:6" s="8" customFormat="1" ht="26.4" customHeight="1" thickBot="1">
      <c r="A78" s="142" t="s">
        <v>134</v>
      </c>
      <c r="B78" s="20" t="s">
        <v>133</v>
      </c>
      <c r="C78" s="22" t="s">
        <v>38</v>
      </c>
      <c r="D78" s="22">
        <v>242.56</v>
      </c>
      <c r="E78" s="112"/>
      <c r="F78" s="113">
        <f t="shared" si="8"/>
        <v>0</v>
      </c>
    </row>
    <row r="79" spans="1:6" s="1" customFormat="1" thickBot="1">
      <c r="A79" s="96"/>
      <c r="B79" s="97"/>
      <c r="C79" s="98"/>
      <c r="D79" s="98"/>
      <c r="E79" s="99"/>
      <c r="F79" s="100"/>
    </row>
    <row r="80" spans="1:6" s="1" customFormat="1" thickBot="1">
      <c r="A80" s="104"/>
      <c r="B80" s="105"/>
      <c r="C80" s="106"/>
      <c r="D80" s="106"/>
      <c r="E80" s="107" t="s">
        <v>10</v>
      </c>
      <c r="F80" s="108">
        <f>SUM(F49:F79)</f>
        <v>0</v>
      </c>
    </row>
    <row r="81" spans="1:7" s="1" customFormat="1" ht="15" thickBot="1">
      <c r="A81"/>
      <c r="B81"/>
      <c r="C81" s="3"/>
      <c r="D81" s="3"/>
      <c r="E81" s="3"/>
      <c r="F81" s="9"/>
    </row>
    <row r="82" spans="1:7" s="1" customFormat="1" ht="53.25" customHeight="1" thickBot="1">
      <c r="A82" s="158" t="s">
        <v>77</v>
      </c>
      <c r="B82" s="159"/>
      <c r="C82" s="159"/>
      <c r="D82" s="159"/>
      <c r="E82" s="159"/>
      <c r="F82" s="159"/>
      <c r="G82" s="33"/>
    </row>
    <row r="83" spans="1:7" s="1" customFormat="1" thickBot="1">
      <c r="A83" s="160" t="s">
        <v>0</v>
      </c>
      <c r="B83" s="161"/>
      <c r="C83" s="161"/>
      <c r="D83" s="161"/>
      <c r="E83" s="161"/>
      <c r="F83" s="161"/>
    </row>
    <row r="84" spans="1:7" s="1" customFormat="1" thickBot="1">
      <c r="A84" s="156"/>
      <c r="B84" s="156"/>
      <c r="C84" s="156"/>
      <c r="D84" s="156"/>
      <c r="E84" s="156"/>
      <c r="F84" s="157"/>
    </row>
    <row r="85" spans="1:7" s="1" customFormat="1" ht="39.75" customHeight="1" thickBot="1">
      <c r="A85" s="67" t="s">
        <v>1</v>
      </c>
      <c r="B85" s="68" t="s">
        <v>2</v>
      </c>
      <c r="C85" s="68" t="s">
        <v>3</v>
      </c>
      <c r="D85" s="68" t="s">
        <v>4</v>
      </c>
      <c r="E85" s="69" t="s">
        <v>5</v>
      </c>
      <c r="F85" s="70" t="s">
        <v>6</v>
      </c>
    </row>
    <row r="86" spans="1:7" s="1" customFormat="1" thickBot="1">
      <c r="A86" s="162"/>
      <c r="B86" s="163"/>
      <c r="C86" s="163"/>
      <c r="D86" s="163"/>
      <c r="E86" s="163"/>
      <c r="F86" s="163"/>
    </row>
    <row r="87" spans="1:7" s="1" customFormat="1" ht="13.8">
      <c r="A87" s="116">
        <v>4</v>
      </c>
      <c r="B87" s="117" t="s">
        <v>43</v>
      </c>
      <c r="C87" s="118"/>
      <c r="D87" s="118"/>
      <c r="E87" s="118"/>
      <c r="F87" s="119"/>
    </row>
    <row r="88" spans="1:7" s="1" customFormat="1" ht="40.950000000000003" customHeight="1">
      <c r="A88" s="40">
        <v>4.0999999999999996</v>
      </c>
      <c r="B88" s="27" t="s">
        <v>93</v>
      </c>
      <c r="C88" s="28" t="s">
        <v>38</v>
      </c>
      <c r="D88" s="28">
        <v>50.97</v>
      </c>
      <c r="E88" s="41"/>
      <c r="F88" s="115">
        <f t="shared" ref="F88:F96" si="9">D88*E88</f>
        <v>0</v>
      </c>
    </row>
    <row r="89" spans="1:7" s="1" customFormat="1" ht="39.6" customHeight="1">
      <c r="A89" s="40">
        <v>4.2</v>
      </c>
      <c r="B89" s="27" t="s">
        <v>94</v>
      </c>
      <c r="C89" s="28" t="s">
        <v>38</v>
      </c>
      <c r="D89" s="28">
        <v>46.15</v>
      </c>
      <c r="E89" s="41"/>
      <c r="F89" s="115">
        <f t="shared" si="9"/>
        <v>0</v>
      </c>
    </row>
    <row r="90" spans="1:7" s="1" customFormat="1" ht="42" customHeight="1">
      <c r="A90" s="40">
        <v>4.3</v>
      </c>
      <c r="B90" s="27" t="s">
        <v>95</v>
      </c>
      <c r="C90" s="28" t="s">
        <v>38</v>
      </c>
      <c r="D90" s="28">
        <v>86.82</v>
      </c>
      <c r="E90" s="41"/>
      <c r="F90" s="115">
        <f t="shared" si="9"/>
        <v>0</v>
      </c>
    </row>
    <row r="91" spans="1:7" s="1" customFormat="1" ht="26.4">
      <c r="A91" s="40">
        <v>4.4000000000000004</v>
      </c>
      <c r="B91" s="27" t="s">
        <v>96</v>
      </c>
      <c r="C91" s="28" t="s">
        <v>38</v>
      </c>
      <c r="D91" s="28">
        <v>1148.1199999999999</v>
      </c>
      <c r="E91" s="41"/>
      <c r="F91" s="115">
        <f t="shared" si="9"/>
        <v>0</v>
      </c>
    </row>
    <row r="92" spans="1:7" s="1" customFormat="1" ht="30.75" customHeight="1">
      <c r="A92" s="40">
        <v>4.5</v>
      </c>
      <c r="B92" s="27" t="s">
        <v>97</v>
      </c>
      <c r="C92" s="28" t="s">
        <v>38</v>
      </c>
      <c r="D92" s="28">
        <v>56.41</v>
      </c>
      <c r="E92" s="41"/>
      <c r="F92" s="115">
        <f t="shared" si="9"/>
        <v>0</v>
      </c>
    </row>
    <row r="93" spans="1:7" s="1" customFormat="1" ht="26.4">
      <c r="A93" s="40">
        <v>4.5999999999999996</v>
      </c>
      <c r="B93" s="27" t="s">
        <v>44</v>
      </c>
      <c r="C93" s="28" t="s">
        <v>38</v>
      </c>
      <c r="D93" s="28">
        <v>202.5</v>
      </c>
      <c r="E93" s="41"/>
      <c r="F93" s="115">
        <f t="shared" si="9"/>
        <v>0</v>
      </c>
    </row>
    <row r="94" spans="1:7" s="1" customFormat="1" ht="26.4">
      <c r="A94" s="40">
        <v>4.7</v>
      </c>
      <c r="B94" s="27" t="s">
        <v>98</v>
      </c>
      <c r="C94" s="28" t="s">
        <v>38</v>
      </c>
      <c r="D94" s="28">
        <v>163.9</v>
      </c>
      <c r="E94" s="41"/>
      <c r="F94" s="115">
        <f t="shared" si="9"/>
        <v>0</v>
      </c>
    </row>
    <row r="95" spans="1:7" s="1" customFormat="1" ht="26.4">
      <c r="A95" s="40">
        <v>4.8</v>
      </c>
      <c r="B95" s="27" t="s">
        <v>99</v>
      </c>
      <c r="C95" s="28" t="s">
        <v>38</v>
      </c>
      <c r="D95" s="28">
        <v>101.15</v>
      </c>
      <c r="E95" s="41"/>
      <c r="F95" s="115">
        <f t="shared" si="9"/>
        <v>0</v>
      </c>
    </row>
    <row r="96" spans="1:7" s="1" customFormat="1" ht="26.4">
      <c r="A96" s="40">
        <v>4.9000000000000004</v>
      </c>
      <c r="B96" s="27" t="s">
        <v>45</v>
      </c>
      <c r="C96" s="28" t="s">
        <v>8</v>
      </c>
      <c r="D96" s="28">
        <v>16.350000000000001</v>
      </c>
      <c r="E96" s="41"/>
      <c r="F96" s="115">
        <f t="shared" si="9"/>
        <v>0</v>
      </c>
    </row>
    <row r="97" spans="1:6" s="1" customFormat="1" ht="26.4">
      <c r="A97" s="165">
        <v>4.1500000000000004</v>
      </c>
      <c r="B97" s="166" t="s">
        <v>100</v>
      </c>
      <c r="C97" s="167" t="s">
        <v>38</v>
      </c>
      <c r="D97" s="167">
        <v>1.4</v>
      </c>
      <c r="E97" s="168"/>
      <c r="F97" s="169">
        <f t="shared" ref="F97:F103" si="10">D97*E97</f>
        <v>0</v>
      </c>
    </row>
    <row r="98" spans="1:6" s="1" customFormat="1" ht="26.4">
      <c r="A98" s="40">
        <v>4.16</v>
      </c>
      <c r="B98" s="27" t="s">
        <v>101</v>
      </c>
      <c r="C98" s="28" t="s">
        <v>38</v>
      </c>
      <c r="D98" s="28">
        <v>3</v>
      </c>
      <c r="E98" s="44"/>
      <c r="F98" s="115">
        <f t="shared" si="10"/>
        <v>0</v>
      </c>
    </row>
    <row r="99" spans="1:6" s="1" customFormat="1" ht="26.4">
      <c r="A99" s="40">
        <v>4.17</v>
      </c>
      <c r="B99" s="27" t="s">
        <v>102</v>
      </c>
      <c r="C99" s="28" t="s">
        <v>8</v>
      </c>
      <c r="D99" s="28">
        <v>6.55</v>
      </c>
      <c r="E99" s="44"/>
      <c r="F99" s="115">
        <f t="shared" si="10"/>
        <v>0</v>
      </c>
    </row>
    <row r="100" spans="1:6" s="1" customFormat="1" ht="27" customHeight="1">
      <c r="A100" s="40">
        <v>4.18</v>
      </c>
      <c r="B100" s="27" t="s">
        <v>103</v>
      </c>
      <c r="C100" s="28" t="s">
        <v>8</v>
      </c>
      <c r="D100" s="28">
        <v>46.63</v>
      </c>
      <c r="E100" s="44"/>
      <c r="F100" s="115">
        <f t="shared" si="10"/>
        <v>0</v>
      </c>
    </row>
    <row r="101" spans="1:6" s="1" customFormat="1" ht="26.4">
      <c r="A101" s="165">
        <v>4.1900000000000004</v>
      </c>
      <c r="B101" s="166" t="s">
        <v>104</v>
      </c>
      <c r="C101" s="167" t="s">
        <v>7</v>
      </c>
      <c r="D101" s="167">
        <v>11.09</v>
      </c>
      <c r="E101" s="168"/>
      <c r="F101" s="169">
        <f t="shared" si="10"/>
        <v>0</v>
      </c>
    </row>
    <row r="102" spans="1:6" s="1" customFormat="1" ht="29.25" customHeight="1">
      <c r="A102" s="170">
        <v>4.2</v>
      </c>
      <c r="B102" s="27" t="s">
        <v>105</v>
      </c>
      <c r="C102" s="28" t="s">
        <v>38</v>
      </c>
      <c r="D102" s="28">
        <v>110.35</v>
      </c>
      <c r="E102" s="44"/>
      <c r="F102" s="115">
        <f t="shared" si="10"/>
        <v>0</v>
      </c>
    </row>
    <row r="103" spans="1:6" s="1" customFormat="1" ht="20.25" customHeight="1" thickBot="1">
      <c r="A103" s="42">
        <v>4.21</v>
      </c>
      <c r="B103" s="120" t="s">
        <v>42</v>
      </c>
      <c r="C103" s="43" t="s">
        <v>18</v>
      </c>
      <c r="D103" s="43">
        <v>33359.51</v>
      </c>
      <c r="E103" s="93"/>
      <c r="F103" s="121">
        <f t="shared" si="10"/>
        <v>0</v>
      </c>
    </row>
    <row r="104" spans="1:6" s="1" customFormat="1" thickBot="1">
      <c r="A104" s="133"/>
      <c r="B104" s="97"/>
      <c r="C104" s="98"/>
      <c r="D104" s="98"/>
      <c r="E104" s="99"/>
      <c r="F104" s="100"/>
    </row>
    <row r="105" spans="1:6" s="1" customFormat="1" thickBot="1">
      <c r="A105" s="57"/>
      <c r="B105" s="53"/>
      <c r="C105" s="54"/>
      <c r="D105" s="54"/>
      <c r="E105" s="55" t="s">
        <v>10</v>
      </c>
      <c r="F105" s="56">
        <f>SUM(F88:F103)</f>
        <v>0</v>
      </c>
    </row>
    <row r="106" spans="1:6" s="1" customFormat="1" thickBot="1">
      <c r="A106" s="114"/>
      <c r="B106" s="97"/>
      <c r="C106" s="98"/>
      <c r="D106" s="98"/>
      <c r="E106" s="99"/>
      <c r="F106" s="100"/>
    </row>
    <row r="107" spans="1:6" s="1" customFormat="1" thickBot="1">
      <c r="A107" s="57"/>
      <c r="B107" s="58"/>
      <c r="C107" s="59"/>
      <c r="D107" s="59"/>
      <c r="E107" s="60" t="s">
        <v>106</v>
      </c>
      <c r="F107" s="61">
        <f>F105+F80+F34</f>
        <v>0</v>
      </c>
    </row>
    <row r="108" spans="1:6" s="1" customFormat="1" thickBot="1">
      <c r="A108" s="57"/>
      <c r="B108" s="146"/>
      <c r="C108" s="147"/>
      <c r="D108" s="147"/>
      <c r="E108" s="148"/>
      <c r="F108" s="149"/>
    </row>
    <row r="109" spans="1:6" s="1" customFormat="1" ht="15" thickBot="1">
      <c r="A109" s="114"/>
      <c r="B109" s="150"/>
      <c r="C109" s="151"/>
      <c r="D109" s="151"/>
      <c r="E109" s="152"/>
      <c r="F109" s="153"/>
    </row>
    <row r="110" spans="1:6" s="1" customFormat="1" ht="13.8">
      <c r="A110" s="135"/>
      <c r="B110" s="46" t="s">
        <v>69</v>
      </c>
      <c r="C110" s="47" t="s">
        <v>70</v>
      </c>
      <c r="D110" s="62">
        <v>0.14000000000000001</v>
      </c>
      <c r="E110" s="48"/>
      <c r="F110" s="128">
        <f>F107*D110</f>
        <v>0</v>
      </c>
    </row>
    <row r="111" spans="1:6" s="1" customFormat="1" ht="13.8">
      <c r="A111" s="135"/>
      <c r="B111" s="49" t="s">
        <v>46</v>
      </c>
      <c r="C111" s="6" t="s">
        <v>70</v>
      </c>
      <c r="D111" s="63">
        <v>0.01</v>
      </c>
      <c r="E111" s="45"/>
      <c r="F111" s="126">
        <f>F107*D111</f>
        <v>0</v>
      </c>
    </row>
    <row r="112" spans="1:6" s="1" customFormat="1" ht="13.8">
      <c r="A112" s="16"/>
      <c r="B112" s="49" t="s">
        <v>47</v>
      </c>
      <c r="C112" s="6" t="s">
        <v>70</v>
      </c>
      <c r="D112" s="63">
        <v>0.05</v>
      </c>
      <c r="E112" s="45"/>
      <c r="F112" s="126">
        <f>F107*D112</f>
        <v>0</v>
      </c>
    </row>
    <row r="113" spans="1:6" s="1" customFormat="1" ht="13.8">
      <c r="A113" s="16"/>
      <c r="B113" s="50" t="s">
        <v>48</v>
      </c>
      <c r="C113" s="7" t="s">
        <v>70</v>
      </c>
      <c r="D113" s="64">
        <v>0.2</v>
      </c>
      <c r="E113" s="2"/>
      <c r="F113" s="127">
        <f>SUM(F110:F112)</f>
        <v>0</v>
      </c>
    </row>
    <row r="114" spans="1:6" s="1" customFormat="1" ht="12.75" customHeight="1" thickBot="1">
      <c r="A114" s="17"/>
      <c r="B114" s="51" t="s">
        <v>49</v>
      </c>
      <c r="C114" s="18" t="s">
        <v>70</v>
      </c>
      <c r="D114" s="129">
        <v>0.19</v>
      </c>
      <c r="E114" s="52"/>
      <c r="F114" s="130">
        <f>F112*19%</f>
        <v>0</v>
      </c>
    </row>
    <row r="115" spans="1:6" s="1" customFormat="1" thickBot="1">
      <c r="A115" s="114"/>
      <c r="B115" s="122"/>
      <c r="C115" s="123"/>
      <c r="D115" s="123"/>
      <c r="E115" s="124"/>
      <c r="F115" s="125"/>
    </row>
    <row r="116" spans="1:6" ht="15" thickBot="1">
      <c r="A116" s="134"/>
      <c r="B116" s="131" t="s">
        <v>106</v>
      </c>
      <c r="C116" s="132"/>
      <c r="D116" s="132"/>
      <c r="E116" s="132"/>
      <c r="F116" s="136">
        <f>F107+F113+F114</f>
        <v>0</v>
      </c>
    </row>
    <row r="117" spans="1:6">
      <c r="A117" s="134"/>
      <c r="B117" s="143"/>
      <c r="C117" s="144"/>
      <c r="D117" s="144"/>
      <c r="E117" s="144"/>
      <c r="F117" s="145"/>
    </row>
  </sheetData>
  <mergeCells count="11">
    <mergeCell ref="A46:F46"/>
    <mergeCell ref="A84:F84"/>
    <mergeCell ref="A86:F86"/>
    <mergeCell ref="A82:F82"/>
    <mergeCell ref="A83:F83"/>
    <mergeCell ref="A4:F4"/>
    <mergeCell ref="A44:F44"/>
    <mergeCell ref="A2:F2"/>
    <mergeCell ref="A3:F3"/>
    <mergeCell ref="A42:F42"/>
    <mergeCell ref="A43:F43"/>
  </mergeCells>
  <phoneticPr fontId="12" type="noConversion"/>
  <pageMargins left="0.70866141732283472" right="0.70866141732283472" top="0.23622047244094491" bottom="0.23622047244094491" header="0.31496062992125984" footer="0.31496062992125984"/>
  <pageSetup scale="94" fitToHeight="0" orientation="landscape" r:id="rId1"/>
  <headerFooter>
    <oddHeader>&amp;CPágina &amp;P</oddHeader>
  </headerFooter>
  <rowBreaks count="1" manualBreakCount="1">
    <brk id="17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PRESUPUESTO</vt:lpstr>
      <vt:lpstr>PRESUPUESTO!Área_de_impresión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Consorcio San Javier</cp:lastModifiedBy>
  <cp:lastPrinted>2023-09-12T16:54:00Z</cp:lastPrinted>
  <dcterms:created xsi:type="dcterms:W3CDTF">2023-09-12T16:51:47Z</dcterms:created>
  <dcterms:modified xsi:type="dcterms:W3CDTF">2023-09-21T17:33:23Z</dcterms:modified>
</cp:coreProperties>
</file>