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F:\SUBCOMITE 2024\COMPRAS NUEVO PROYECTO\AUDIOVISUALES\RESPUESTA OBSERVACIONES\OBSERVACIONES PLIEGO 11-10-24\"/>
    </mc:Choice>
  </mc:AlternateContent>
  <xr:revisionPtr revIDLastSave="0" documentId="13_ncr:1_{F6616CE6-AAAD-40E7-9877-FB892581A4BD}" xr6:coauthVersionLast="36" xr6:coauthVersionMax="47" xr10:uidLastSave="{00000000-0000-0000-0000-000000000000}"/>
  <bookViews>
    <workbookView xWindow="0" yWindow="0" windowWidth="28800" windowHeight="11505" tabRatio="417" xr2:uid="{00000000-000D-0000-FFFF-FFFF00000000}"/>
  </bookViews>
  <sheets>
    <sheet name="ANEXO No. 3" sheetId="5" r:id="rId1"/>
    <sheet name="Hoja1" sheetId="23" state="hidden" r:id="rId2"/>
  </sheets>
  <definedNames>
    <definedName name="_xlnm._FilterDatabase" localSheetId="0" hidden="1">'ANEXO No. 3'!$A$6:$S$30</definedName>
    <definedName name="_xlnm.Print_Area" localSheetId="0">'ANEXO No. 3'!$A$1:$P$36</definedName>
    <definedName name="_xlnm.Print_Titles" localSheetId="0">'ANEXO No. 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H7" i="5"/>
  <c r="M28" i="5" l="1"/>
  <c r="N28" i="5" s="1"/>
  <c r="M27" i="5"/>
  <c r="N27" i="5" s="1"/>
  <c r="M26" i="5"/>
  <c r="N26" i="5" s="1"/>
  <c r="M21" i="5"/>
  <c r="N21" i="5" s="1"/>
  <c r="M20" i="5"/>
  <c r="N20" i="5"/>
  <c r="M19" i="5"/>
  <c r="N19" i="5" s="1"/>
  <c r="N18" i="5"/>
  <c r="M18" i="5"/>
  <c r="M17" i="5"/>
  <c r="N17" i="5" s="1"/>
  <c r="M16" i="5"/>
  <c r="N16" i="5" s="1"/>
  <c r="M15" i="5"/>
  <c r="N15" i="5" s="1"/>
  <c r="M14" i="5"/>
  <c r="N14" i="5" s="1"/>
  <c r="M13" i="5"/>
  <c r="N13" i="5" s="1"/>
  <c r="M12" i="5"/>
  <c r="N12" i="5" s="1"/>
  <c r="M11" i="5"/>
  <c r="N11" i="5" s="1"/>
  <c r="M10" i="5"/>
  <c r="N10" i="5" s="1"/>
  <c r="M9" i="5"/>
  <c r="N9" i="5" s="1"/>
  <c r="M8" i="5"/>
  <c r="N8" i="5" s="1"/>
  <c r="M7" i="5"/>
  <c r="N7" i="5" s="1"/>
  <c r="N29" i="5" l="1"/>
</calcChain>
</file>

<file path=xl/sharedStrings.xml><?xml version="1.0" encoding="utf-8"?>
<sst xmlns="http://schemas.openxmlformats.org/spreadsheetml/2006/main" count="119" uniqueCount="91">
  <si>
    <t>ROBUSTOS</t>
  </si>
  <si>
    <t xml:space="preserve">ITEM </t>
  </si>
  <si>
    <t>FACULTAD</t>
  </si>
  <si>
    <t>LABORATORIO DE DESTINO</t>
  </si>
  <si>
    <t>UBICACIÓN DEL LABORATORIO</t>
  </si>
  <si>
    <t>NOMBRE EQUIPO</t>
  </si>
  <si>
    <t>CANTIDAD</t>
  </si>
  <si>
    <t>VALOR UNITARIO</t>
  </si>
  <si>
    <t>AUDIOVISUALES</t>
  </si>
  <si>
    <t>MÚSICA Y SONIDO</t>
  </si>
  <si>
    <t>COMPUTADORES</t>
  </si>
  <si>
    <t>SOFTWARE</t>
  </si>
  <si>
    <t xml:space="preserve">ESPECIFICACIONES TÉCNICAS  </t>
  </si>
  <si>
    <t>DESCRIPCION ITEM COTIZADO</t>
  </si>
  <si>
    <t>MARCA COTIZADA</t>
  </si>
  <si>
    <t>REFERENCIA</t>
  </si>
  <si>
    <t>VALOR IVA</t>
  </si>
  <si>
    <t>VALOR TOTAL DEL ÍTEM</t>
  </si>
  <si>
    <t>GARANTIA OFERTADA  EN AÑOS:  2 AÑOS
3 AÑOS
4 AÑOS
MAS DE 5 AÑOS (MÍNIMO 5 AÑOS Y UN (1) MESES MAS)</t>
  </si>
  <si>
    <t>UNIVERSIDAD DISTRITAL FRANCISCO JOSE DE CALDAS</t>
  </si>
  <si>
    <t xml:space="preserve"> ANEXO No. 3 FORMULARIO DE ESPECIFICACIONES TÉCNICAS MÍNIMAS Y OFERTA ECONÓMICA</t>
  </si>
  <si>
    <t>VALOR TOTAL DE LA PROPUESTA</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</si>
  <si>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</si>
  <si>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</si>
  <si>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</si>
  <si>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</si>
  <si>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</si>
  <si>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</si>
  <si>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 Kit de Porta fondos de fotografía profesional con estructura de 3x3 metros, 2 pinzas plasticas y 3 Telones en tela no tejida (Blanco, Negro y Verde) para Fondo Fotográfico de 3X6 metros.</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</si>
  <si>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</si>
  <si>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</si>
  <si>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</si>
  <si>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LA SOLUCION INTEGRAL DEL AUDITORIO MAYOR HERMANOS SAN JUAN DEBE CONTENER LOS SIGUIENTES ELEMENTOS CON SUS CARACTERISTICAS, CANTIDADES Y DESCRIPCION NOMBRADOS A CONTINUACION:</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</si>
  <si>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</si>
  <si>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</si>
  <si>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</si>
  <si>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</si>
  <si>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</si>
  <si>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</si>
  <si>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</si>
  <si>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</si>
  <si>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</si>
  <si>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</si>
  <si>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</si>
  <si>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FCE (7)
Facultad de Ciencias Matemáticas y Naturales (18)</t>
  </si>
  <si>
    <t>Centro Audiovisuales  y Auditorios (7)
Aulas especializadas FCMN (18)</t>
  </si>
  <si>
    <t>Macarena A Ofician 340 (7)
Aulas especializadas FCMN (18)</t>
  </si>
  <si>
    <t>Televisor 65"</t>
  </si>
  <si>
    <t>FCE</t>
  </si>
  <si>
    <t>Centro Audiovisuales  y Auditorios</t>
  </si>
  <si>
    <t>Macarena A Ofician 340</t>
  </si>
  <si>
    <t>Mezclador de transmisión de video todo en uno</t>
  </si>
  <si>
    <t>Kit Camaras PTZ</t>
  </si>
  <si>
    <t>Maestría en Comunicación - Educación (5)
Comunicación Social y Periodismo(18)</t>
  </si>
  <si>
    <t xml:space="preserve">Sede postgrados </t>
  </si>
  <si>
    <t xml:space="preserve">Camara fotográfica </t>
  </si>
  <si>
    <t>Maestría en Comunicación - Educación</t>
  </si>
  <si>
    <t xml:space="preserve">Consola digital con salida a USB </t>
  </si>
  <si>
    <t xml:space="preserve">Grabador de audio para DSLR </t>
  </si>
  <si>
    <t>Laboratorio de Didáctica de las Matemáticas</t>
  </si>
  <si>
    <t xml:space="preserve">Sede Macarena B 5 piso </t>
  </si>
  <si>
    <t xml:space="preserve">Camara de video </t>
  </si>
  <si>
    <t xml:space="preserve">Retroproyector </t>
  </si>
  <si>
    <t xml:space="preserve">Kit Portafondos Fotografía </t>
  </si>
  <si>
    <t>Centro Audiovisuales  y Auditorios (3) 
Maestría en Comunicación - Educación (2)
Comunicación Social y Periodismo(2)</t>
  </si>
  <si>
    <t>Estabilizador Para Camaras 1/4</t>
  </si>
  <si>
    <t>Transmisor y receptor HDMI inalámbrico, kit extensor HDMI con soporte de montaje de batería ajustable</t>
  </si>
  <si>
    <t>Accesorio para camara de video: Sistema de micrófono inalámbrico compacto digital para 2 personaspara camara</t>
  </si>
  <si>
    <t xml:space="preserve">Centro de Ayudas educativas Audiovisuales </t>
  </si>
  <si>
    <t xml:space="preserve">Macarena A </t>
  </si>
  <si>
    <t>SOLUCION INTEGRAL ADECUACIONES AUDITORIO MAYOR HERMANOS SAN JUAN</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</si>
  <si>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</si>
  <si>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</si>
  <si>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</si>
  <si>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</si>
  <si>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</si>
  <si>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</si>
  <si>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</si>
  <si>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</si>
  <si>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</si>
  <si>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t>Pantalla interactiva de 75”, Panel DLED resolución 4k UHD, Tecnología IPS con mínimo 40 toques, vidrio antirreflejo resistente a impactos (mínimo 9H), mínimo 50.000 horas de vida útil, con características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i7 de 11ava generación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t>
  </si>
  <si>
    <r>
      <rPr>
        <b/>
        <sz val="8"/>
        <rFont val="Tahoma"/>
        <family val="2"/>
      </rPr>
      <t>NOMBRE DE LA EMPRESA:</t>
    </r>
    <r>
      <rPr>
        <sz val="8"/>
        <rFont val="Tahoma"/>
        <family val="2"/>
      </rPr>
      <t>______________________________________________________________________</t>
    </r>
  </si>
  <si>
    <r>
      <rPr>
        <b/>
        <sz val="8"/>
        <rFont val="Tahoma"/>
        <family val="2"/>
      </rPr>
      <t>REPRESENTANTE LEGAL:</t>
    </r>
    <r>
      <rPr>
        <sz val="8"/>
        <rFont val="Tahoma"/>
        <family val="2"/>
      </rPr>
      <t>________________________________________________________________________</t>
    </r>
  </si>
  <si>
    <r>
      <rPr>
        <b/>
        <sz val="8"/>
        <rFont val="Tahoma"/>
        <family val="2"/>
      </rPr>
      <t>FIRMA:</t>
    </r>
    <r>
      <rPr>
        <sz val="8"/>
        <rFont val="Tahoma"/>
        <family val="2"/>
      </rPr>
      <t>_________________________________________________________________________________________</t>
    </r>
  </si>
  <si>
    <t xml:space="preserve">Kit CamaraPTZ  Cámara  con zoom óptico de 20x, cámara de transmisión en vivo HDMI 3G-SDI. Cámara  para  transmisión en vivo.
Cámara con HDMI. Compatible con vMix/OBS y otro software de transmisión de video en vivo, producción de video multicámara para transmisión en vivo a YouTube y Facebook.
La estructura de transmisión de engranajes garantiza un posicionamiento más preciso del preajuste.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</si>
  <si>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 xml:space="preserve">Grabador de audio para cámara reflex digital de 4 - 6 canales.                                                                                                                                                                                                                                                                                                                              Cápsulas de entrada intercambiables
Grabación simultánea de seis pistas
Cuatro entradas de micro/línea sobre conectores combo XLR/TRSGran pantalla LCD inclinada, a todo color
Graba directamente a tarjetas SD, SDHC y SDXC de hasta 1 TB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
Acepta pilas alcalinas AA estándar o NiMH recargables
Más de 20 horas de autonomía con 4 pilas alcalinas AA.
Controles de ganancia (knobs reales) y atenuadores (pads) de -20dB para cada entrada
La cápsula X/Y XYH-6 suministrada proporciona una entrada secundaria a través de un mini
conector phono estéreo de ⅛" Mic/Line In.
Alimentación Phantom en todas las entradas principales: +12/+24/+48V
</t>
  </si>
  <si>
    <r>
      <t xml:space="preserve">Dotación, instalación y puesta en funcionamiento sistema de sonido digital </t>
    </r>
    <r>
      <rPr>
        <sz val="8"/>
        <rFont val="Calibri"/>
        <family val="2"/>
        <scheme val="minor"/>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</si>
  <si>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t>Mezclador de consola digital CANT (1)
Caja de escenario en red CANT (1)
Line Array  5 por lado total 10 y 2 bajos por lado total 4.  Usando la plataforma de sonido actual (6 )
Microfono Inalámbrico de Mano incluye transmisor y receptor   CANT (4)
• Transparent 24-bit digital audio
• Extended 20 Hz to 20 kHz frequency range (microphone dependent)
• 118 dB dynamic range
• Digital predictive switching diversity
• 44 MHz tuning bandwidth (region dependent)
• 32 available channels per frequency band (region dependent)
• Up to 10 compatible systems per 6MHz TV band; 12 systems per 8 MHz band
• Easy pairing of transmitters and receivers over scan and IR sync
• Compatible with  Wireless Workbench® control software
• Remote monitoring and control via Channels app
• Rugged metal construction
UA844+SWB DISTRIBUIDOR DE ANTENAS  5 VIAS CANT (1)
UA850 CABLE ANTENA  15,24 MTS  CANT(2)
UA874US ANTENA  ACTIVA CANT (2)
Pilas Recargable, CANT (4).    (No son pilas normales)
Rechargeable Lithium-Ion Battery
Batería recargable de iones de litio SB900B para usar con receptores P3RA, P9RA+ y P10R+, transmisores ULX-D, QLX-D y AD y todos los accesorios asociados de carga de acoplamiento, red y rack.
Tablet Android para control de Audio compatible consola digital   CANT (1)
Cargador  Lithium-Ion Battery  CANT (2)
 Cargador de acoplamiento dual SBC200-US con fuente de alimentación PS45US, estación de recarga carga baterías SB900A dentro o fuera de los transmisores, funciona hasta 4 estaciones SBC200
Micrófono de cable   CANT (4)
• Micrófono dinámico (bobina móvil)
• Respuesta de frecuencia 70 a 16,000 Hz
• Patrón polar Cardioide
• Impedancia de salida 600 Ω
• Sensibilidad a 1 kHz, voltaje con circuito abierto -53.5 dBV/Pa¹ (2.10 mV)
• Polaridad presión positiva en el diafragma del micrófono produce un voltaje positivo en la clavija 2 con respecto a la clavija 3
• Peso 300 g (10,37oz)
• Interruptor de encendido
• Conector de audio de tres clavijas profesional (tipo XLR), mach.
Bases micrófono de mano tanto para expositores como para instrumentos.   CANT (4)
Base para micrófono sencilla. Altura mínima 1.0 metro - altura máxima 1.69 metros. Carga máxima 5Kg. Boom 76cm.
Micrófono de mesa profesional de alta resistencia, alta sensibilidad, cápsula de micrófono condensador, cuello de ganso flexible, CANT  (3)
Signal-to-Noise Ratio: 65.0 dB (Referenced @ 94 dB SPL)
Maximum Input Sound Level: 123.0 dB (1 kHz @ 1% THD, 1 kW Load)
Sistema de control de Luces DMX .   CANT (1)
Luz wash blanca de alto rendimiento Con soporte para ser instalado en barras superiores del auditorio CANT (8)
Luz tipo Par LED  Con soporte para ser instalado en barras superiores del auditorio  CANT (8).
Luces Led Accidentales de 18w circuito independiente luz cálida instaladas para zona del publico CANT (20).
PTZ 20 X  con conexión a RED que permita la conexión a la cabina principal deben ser ubicadas en puntos estratégicos del auditorio pensando en el cubrimiento tanto del escenario como del público.  CANT (3)
1. SONY 1/2.8 progressive CMOS sensor 
2. Resolution: 1080p60/50, 1080p59.94/29.97, 1080p30/25, 1080i60/50, 1080i59.94
3. 20X Optical Zoom (58.7° FOV)+16X Digital Zoom
4. RS232(IN)/RS485 Camera Control
5. IP Steam Protocol: RTMP, RTSP, ONVIF, NDI|HX(Optional)
6. Support POE
7. Support Tally light.
CONTROLER para camaras PTZ 20 X  y  CAMARA PTZ SEGUIMIENTO 20X  debe estar instalado y puesto en funcionamiento  en la cabina principal del auditorio. CANT (1)
1. Support visca over IP/onvif/visca/pelco
2. Network protocol support VISCA Over IP, ONVIF
3. AF/IRIS/WBC/OSD, etc can be quickly adjusted by panel buttons
4. Max.cameras control: 1,000 Max.preset positions: 255/CAM
5.Support IP video input
6. Integrated Tally interface
7. HDMI output
SWITCH  HDMI Pro Live Streaming Multi Cámara Video Mixer Switcher  CANT (1)
1. built-in 5-inch HD screen, Integrates live streaming and monitoring functions.
2. Supports 30 switching effects.
3. 4 HDMI input video sources, 2 PGM HDMI output;
4. 1 channel UVC video signal output.
5. Supports RTMP and RTMPS streaming media protocols to implement streaming;
6. Supports multiple PIP and POP layouts and multiple transition functions.
7.Supports MP4 format video recording and saving. Supports USB mobile hard disk storage.
8. Convenient and fast camera control functions: 2D joystick PTZ control; supports VISCA Over IP control protocol.
9. Supports remote control of broadcasting and parameter configuration through the WEB background, and supports WEB equipment upgrades.
CAMARA PTZ CON SEGUIMIENTO 20X   que permita la conexión a la cabina principal deben ser ubicadas en puntos estratégicos del auditorio pensando en el cubrimiento tanto del escenario como del público. CANT. 1
1. SONY 1/2.8  CMOS sensor  Dual Camera 
2. Resolution: 1080p60/50, 1080p59.94/29.97, 1080p30/25, 1080i60/50, 1080i59.94
3. 20X Optical Zoom, 10X Digital Zoom
4. RS232(IN)/ Camera Control
5. IP Steam Protocol: RTMP, RTSP, ONVIF,GB / T28181
6. Secuencia de Image Code  Salida de flujo dual
7. Formato VideoCompress H.264, H.265
8.VideoInterfaz : HDMI X 2, USB 3 X2, LAN X2.
EXTENDER IP TX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EXTENDER IP RX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Sillas ergonómicas (quitar la marca) para producción para largas horas de trabajo. Cuero PVC respirable, Sistema de control de cable , Ruedas robustas giratorias de 3″ para mejorar la estabilidad.</t>
  </si>
  <si>
    <t>Pantalla LED tipo RENTAL para exteriores, de mínimo 4 metros de largo por 2 metros de alto, con pitch máximo de 3.9. Fácil de transportar. Debe ser modular permitiendo configurar su tamaño para diferentes espacios de acuerdo a las necesidades.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Funcionamiento a 110 v Salidas mínimas:  2 x puertos Gigabit Ethernet, 1 x conector de audio estereo, 1x conector HDMI 1.4. Entradas mínimas: 1 x puerto USB 3.0 (tipo A), 1x puesto USB (Tipo B), 1x Puerto Gigabit Ethernet, 1 x conector HDMI 1.4.
Incluye:
-Cables de alimentación, datos y conexión necesarios para su funcionamiento (longitud mínima de 30metros).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</si>
  <si>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 xml:space="preserve">Pantalla interactiva de 86”, Panel DLED resolución 4k UHD, Tecnología IPS con mínimo 40 toques, vidrio antirreflejo resistente a impactos (mínimo 9H), mínimo 50.000 horas de vida útil, con caracteristicas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Debe incluir:
 - OPS PC con las siguientes características mínimas: Windows 11 (mínimo versión home), procesador mínimo i9 de 11va generación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 y/o EPEAT y/o TCO Certified y/o EU Ecolabel. </t>
  </si>
  <si>
    <t xml:space="preserve">Video Beam de Tiro Corto, con Resolución Full HD, mínimo 1024x 768 pixeles, con puertos mínimos: HDMI X2, Entrada de Audio x1, Salida de Audio x1, Puerto para PC x1, 
Minima Luminosidad del Color 3.500 Lúmenes,
Mínima Luminosidad del Blanco 3.500 Lúmenes
Fácil Sustitución y consecución de la Lámpara con capacidad de mínimo 12.000 horas de proyección 
Compatible con Caja de control Trautech TR-201 para compatibilidad con pizarra interactiva
Debe tener conectividad RS485 para el manejo correcto de conectividad de la correcta posicion en el dip switch para el ajuste y compatibilidad de la caja de control.
Debe tener compatibilidad para ser instalado en soporte de araña techo/pared
Instalación, capacitación y Puesta en marcha del video Beam
Certificado de Energy Star y/o EPEAT y/o TCO Certified y/o EU Ecolabel.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</si>
</sst>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 numFmtId="169" formatCode="&quot;$&quot;#,##0"/>
  </numFmts>
  <fonts count="16"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8"/>
      <name val="Tahoma"/>
      <family val="2"/>
    </font>
    <font>
      <sz val="8"/>
      <color rgb="FF000000"/>
      <name val="Tahoma"/>
      <family val="2"/>
    </font>
    <font>
      <sz val="9"/>
      <name val="Tahoma"/>
      <family val="2"/>
    </font>
    <font>
      <b/>
      <sz val="9"/>
      <name val="Tahoma"/>
      <family val="2"/>
    </font>
    <font>
      <b/>
      <sz val="8"/>
      <name val="Tahoma"/>
      <family val="2"/>
    </font>
    <font>
      <sz val="8"/>
      <color rgb="FF000000"/>
      <name val="Calibri"/>
      <family val="2"/>
      <scheme val="minor"/>
    </font>
    <font>
      <b/>
      <sz val="8"/>
      <color rgb="FF000000"/>
      <name val="Calibri"/>
      <family val="2"/>
    </font>
    <font>
      <b/>
      <sz val="8"/>
      <name val="Calibri"/>
      <family val="2"/>
      <scheme val="minor"/>
    </font>
    <font>
      <sz val="8"/>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42" fontId="1" fillId="0" borderId="0" applyFont="0" applyFill="0" applyBorder="0" applyAlignment="0" applyProtection="0"/>
  </cellStyleXfs>
  <cellXfs count="78">
    <xf numFmtId="0" fontId="0" fillId="0" borderId="0" xfId="0"/>
    <xf numFmtId="0" fontId="4" fillId="0" borderId="0" xfId="0" applyFont="1" applyAlignment="1">
      <alignment vertical="center"/>
    </xf>
    <xf numFmtId="0" fontId="6" fillId="0" borderId="3"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168" fontId="9" fillId="0" borderId="1" xfId="1"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167" fontId="8" fillId="0" borderId="0" xfId="0" applyNumberFormat="1" applyFont="1" applyAlignment="1">
      <alignment horizontal="center" vertical="center" wrapText="1"/>
    </xf>
    <xf numFmtId="0" fontId="8" fillId="0" borderId="0" xfId="0" applyFont="1" applyAlignment="1">
      <alignment horizontal="left" wrapText="1"/>
    </xf>
    <xf numFmtId="168" fontId="8" fillId="0" borderId="0" xfId="0" applyNumberFormat="1" applyFont="1" applyAlignment="1">
      <alignment wrapText="1"/>
    </xf>
    <xf numFmtId="3" fontId="8" fillId="0" borderId="0" xfId="0" applyNumberFormat="1" applyFont="1" applyAlignment="1">
      <alignment wrapText="1"/>
    </xf>
    <xf numFmtId="6" fontId="8" fillId="0" borderId="0" xfId="0" applyNumberFormat="1" applyFont="1" applyAlignment="1">
      <alignment wrapText="1"/>
    </xf>
    <xf numFmtId="0" fontId="8" fillId="0" borderId="0" xfId="0" applyFont="1" applyAlignment="1">
      <alignment horizontal="right" wrapText="1"/>
    </xf>
    <xf numFmtId="168" fontId="8" fillId="0" borderId="0" xfId="0" applyNumberFormat="1" applyFont="1" applyAlignment="1">
      <alignment horizontal="right" wrapText="1"/>
    </xf>
    <xf numFmtId="167" fontId="8" fillId="0" borderId="0" xfId="0" applyNumberFormat="1"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2" borderId="0" xfId="0" applyFont="1" applyFill="1" applyAlignment="1">
      <alignment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68" fontId="10" fillId="2" borderId="1" xfId="1" applyNumberFormat="1" applyFont="1" applyFill="1" applyBorder="1" applyAlignment="1">
      <alignment horizontal="center" vertical="center" wrapText="1"/>
    </xf>
    <xf numFmtId="0" fontId="6" fillId="0" borderId="4" xfId="0" applyFont="1" applyBorder="1" applyAlignment="1">
      <alignment vertical="center" wrapText="1"/>
    </xf>
    <xf numFmtId="0" fontId="10" fillId="0" borderId="1" xfId="0" applyFont="1" applyBorder="1" applyAlignment="1">
      <alignment horizontal="center" vertical="center" wrapText="1"/>
    </xf>
    <xf numFmtId="168" fontId="10" fillId="0" borderId="1" xfId="1"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xf>
    <xf numFmtId="0" fontId="10" fillId="2" borderId="1" xfId="13" applyNumberFormat="1" applyFont="1" applyFill="1" applyBorder="1" applyAlignment="1">
      <alignment horizontal="center" vertical="center" wrapText="1"/>
    </xf>
    <xf numFmtId="0" fontId="6" fillId="0" borderId="4" xfId="0" applyFont="1" applyBorder="1" applyAlignment="1">
      <alignment horizontal="center" vertical="center" wrapText="1"/>
    </xf>
    <xf numFmtId="6" fontId="6" fillId="0" borderId="1" xfId="0" applyNumberFormat="1" applyFont="1" applyBorder="1" applyAlignment="1">
      <alignment horizontal="center" vertical="center" wrapText="1"/>
    </xf>
    <xf numFmtId="0" fontId="6" fillId="0" borderId="0" xfId="0" applyFont="1" applyAlignment="1">
      <alignment wrapText="1"/>
    </xf>
    <xf numFmtId="6" fontId="6" fillId="0" borderId="0" xfId="0" applyNumberFormat="1" applyFont="1" applyAlignment="1">
      <alignment horizontal="center" vertical="center" wrapText="1"/>
    </xf>
    <xf numFmtId="0" fontId="6" fillId="0" borderId="0" xfId="0" applyFont="1"/>
    <xf numFmtId="169" fontId="6" fillId="2" borderId="1" xfId="0" applyNumberFormat="1" applyFont="1" applyFill="1" applyBorder="1" applyAlignment="1">
      <alignment horizontal="center" vertical="center"/>
    </xf>
    <xf numFmtId="168" fontId="8" fillId="0" borderId="0" xfId="0" applyNumberFormat="1" applyFont="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applyFont="1" applyFill="1" applyAlignment="1">
      <alignment wrapText="1"/>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13" fillId="0" borderId="2" xfId="0" applyFont="1" applyFill="1" applyBorder="1" applyAlignment="1">
      <alignment wrapText="1"/>
    </xf>
    <xf numFmtId="0" fontId="15" fillId="0" borderId="2"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3" borderId="0" xfId="0" applyFont="1" applyFill="1" applyAlignment="1">
      <alignment wrapText="1"/>
    </xf>
    <xf numFmtId="0" fontId="6" fillId="3" borderId="1"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168" fontId="10" fillId="3" borderId="1" xfId="1"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165" fontId="10" fillId="3" borderId="1" xfId="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vertical="center" wrapText="1"/>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colors>
    <mruColors>
      <color rgb="FF99FF66"/>
      <color rgb="FF329E9E"/>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53"/>
  <sheetViews>
    <sheetView showGridLines="0" tabSelected="1" view="pageBreakPreview" topLeftCell="A27" zoomScaleNormal="100" zoomScaleSheetLayoutView="100" workbookViewId="0">
      <selection activeCell="A27" sqref="A27:XFD27"/>
    </sheetView>
  </sheetViews>
  <sheetFormatPr baseColWidth="10" defaultColWidth="11.42578125" defaultRowHeight="11.25" x14ac:dyDescent="0.15"/>
  <cols>
    <col min="1" max="1" width="2.42578125" style="3" customWidth="1"/>
    <col min="2" max="2" width="8.42578125" style="3" customWidth="1"/>
    <col min="3" max="3" width="13.85546875" style="3" customWidth="1"/>
    <col min="4" max="4" width="19.28515625" style="3" customWidth="1"/>
    <col min="5" max="5" width="25.42578125" style="3" customWidth="1"/>
    <col min="6" max="6" width="29.140625" style="3" customWidth="1"/>
    <col min="7" max="7" width="159.140625" style="12" customWidth="1"/>
    <col min="8" max="8" width="15.42578125" style="3" customWidth="1"/>
    <col min="9" max="9" width="31.7109375" style="3" customWidth="1"/>
    <col min="10" max="11" width="15.42578125" style="3" customWidth="1"/>
    <col min="12" max="12" width="15.7109375" style="16" customWidth="1"/>
    <col min="13" max="13" width="15.42578125" style="3" customWidth="1"/>
    <col min="14" max="14" width="18" style="3" customWidth="1"/>
    <col min="15" max="15" width="35.42578125" style="3" customWidth="1"/>
    <col min="16" max="16" width="2.28515625" style="3" customWidth="1"/>
    <col min="17" max="17" width="11.42578125" style="3"/>
    <col min="18" max="18" width="17.7109375" style="3" customWidth="1"/>
    <col min="19" max="16384" width="11.42578125" style="3"/>
  </cols>
  <sheetData>
    <row r="2" spans="1:16" ht="27" customHeight="1" x14ac:dyDescent="0.15">
      <c r="B2" s="47"/>
      <c r="C2" s="47"/>
      <c r="D2" s="47"/>
      <c r="E2" s="47"/>
      <c r="F2" s="45" t="s">
        <v>19</v>
      </c>
      <c r="G2" s="45"/>
      <c r="H2" s="45"/>
      <c r="I2" s="45"/>
      <c r="J2" s="45"/>
      <c r="K2" s="45"/>
      <c r="L2" s="45"/>
      <c r="M2" s="45"/>
      <c r="N2" s="45"/>
      <c r="O2" s="45"/>
    </row>
    <row r="3" spans="1:16" ht="23.25" customHeight="1" x14ac:dyDescent="0.15">
      <c r="B3" s="47"/>
      <c r="C3" s="47"/>
      <c r="D3" s="47"/>
      <c r="E3" s="47"/>
      <c r="F3" s="45" t="s">
        <v>34</v>
      </c>
      <c r="G3" s="45"/>
      <c r="H3" s="45"/>
      <c r="I3" s="45"/>
      <c r="J3" s="45"/>
      <c r="K3" s="45"/>
      <c r="L3" s="45"/>
      <c r="M3" s="45"/>
      <c r="N3" s="45"/>
      <c r="O3" s="45"/>
    </row>
    <row r="4" spans="1:16" ht="103.5" customHeight="1" x14ac:dyDescent="0.15">
      <c r="B4" s="47"/>
      <c r="C4" s="47"/>
      <c r="D4" s="47"/>
      <c r="E4" s="47"/>
      <c r="F4" s="46" t="s">
        <v>35</v>
      </c>
      <c r="G4" s="46"/>
      <c r="H4" s="46"/>
      <c r="I4" s="46"/>
      <c r="J4" s="46"/>
      <c r="K4" s="46"/>
      <c r="L4" s="46"/>
      <c r="M4" s="46"/>
      <c r="N4" s="46"/>
      <c r="O4" s="46"/>
    </row>
    <row r="5" spans="1:16" ht="25.5" customHeight="1" x14ac:dyDescent="0.15">
      <c r="B5" s="4"/>
      <c r="C5" s="4"/>
      <c r="D5" s="4"/>
      <c r="E5" s="4"/>
      <c r="F5" s="45" t="s">
        <v>20</v>
      </c>
      <c r="G5" s="45"/>
      <c r="H5" s="45"/>
      <c r="I5" s="45"/>
      <c r="J5" s="45"/>
      <c r="K5" s="45"/>
      <c r="L5" s="45"/>
      <c r="M5" s="45"/>
      <c r="N5" s="45"/>
      <c r="O5" s="45"/>
    </row>
    <row r="6" spans="1:16" ht="67.5" x14ac:dyDescent="0.15">
      <c r="B6" s="5" t="s">
        <v>1</v>
      </c>
      <c r="C6" s="5" t="s">
        <v>2</v>
      </c>
      <c r="D6" s="5" t="s">
        <v>3</v>
      </c>
      <c r="E6" s="5" t="s">
        <v>4</v>
      </c>
      <c r="F6" s="5" t="s">
        <v>5</v>
      </c>
      <c r="G6" s="5" t="s">
        <v>12</v>
      </c>
      <c r="H6" s="5" t="s">
        <v>6</v>
      </c>
      <c r="I6" s="5" t="s">
        <v>13</v>
      </c>
      <c r="J6" s="5" t="s">
        <v>14</v>
      </c>
      <c r="K6" s="5" t="s">
        <v>15</v>
      </c>
      <c r="L6" s="6" t="s">
        <v>7</v>
      </c>
      <c r="M6" s="5" t="s">
        <v>16</v>
      </c>
      <c r="N6" s="7" t="s">
        <v>17</v>
      </c>
      <c r="O6" s="5" t="s">
        <v>18</v>
      </c>
    </row>
    <row r="7" spans="1:16" s="65" customFormat="1" ht="180" customHeight="1" x14ac:dyDescent="0.15">
      <c r="B7" s="66">
        <v>1</v>
      </c>
      <c r="C7" s="73" t="s">
        <v>36</v>
      </c>
      <c r="D7" s="68" t="s">
        <v>37</v>
      </c>
      <c r="E7" s="74" t="s">
        <v>38</v>
      </c>
      <c r="F7" s="74" t="s">
        <v>39</v>
      </c>
      <c r="G7" s="74" t="s">
        <v>89</v>
      </c>
      <c r="H7" s="69">
        <f>45+13+3</f>
        <v>61</v>
      </c>
      <c r="I7" s="69"/>
      <c r="J7" s="69"/>
      <c r="K7" s="75"/>
      <c r="L7" s="70"/>
      <c r="M7" s="72">
        <f>+L7*19%</f>
        <v>0</v>
      </c>
      <c r="N7" s="70">
        <f>(L7+M7)*H7</f>
        <v>0</v>
      </c>
      <c r="O7" s="70"/>
    </row>
    <row r="8" spans="1:16" s="65" customFormat="1" ht="155.25" customHeight="1" x14ac:dyDescent="0.15">
      <c r="B8" s="66">
        <v>2</v>
      </c>
      <c r="C8" s="67" t="s">
        <v>40</v>
      </c>
      <c r="D8" s="68" t="s">
        <v>41</v>
      </c>
      <c r="E8" s="68" t="s">
        <v>42</v>
      </c>
      <c r="F8" s="68" t="s">
        <v>43</v>
      </c>
      <c r="G8" s="68" t="s">
        <v>88</v>
      </c>
      <c r="H8" s="69">
        <v>1</v>
      </c>
      <c r="I8" s="69"/>
      <c r="J8" s="69"/>
      <c r="K8" s="70"/>
      <c r="L8" s="71"/>
      <c r="M8" s="72">
        <f t="shared" ref="M8:M19" si="0">+L8*19%</f>
        <v>0</v>
      </c>
      <c r="N8" s="70">
        <f t="shared" ref="N8:N20" si="1">(L8+M8)*H8</f>
        <v>0</v>
      </c>
      <c r="O8" s="70"/>
    </row>
    <row r="9" spans="1:16" ht="219" customHeight="1" x14ac:dyDescent="0.15">
      <c r="B9" s="50">
        <v>3</v>
      </c>
      <c r="C9" s="51" t="s">
        <v>44</v>
      </c>
      <c r="D9" s="50" t="s">
        <v>45</v>
      </c>
      <c r="E9" s="50" t="s">
        <v>46</v>
      </c>
      <c r="F9" s="50" t="s">
        <v>47</v>
      </c>
      <c r="G9" s="52" t="s">
        <v>22</v>
      </c>
      <c r="H9" s="22">
        <f>7+18</f>
        <v>25</v>
      </c>
      <c r="I9" s="29"/>
      <c r="J9" s="22"/>
      <c r="K9" s="30"/>
      <c r="L9" s="31"/>
      <c r="M9" s="32">
        <f t="shared" si="0"/>
        <v>0</v>
      </c>
      <c r="N9" s="30">
        <f t="shared" si="1"/>
        <v>0</v>
      </c>
      <c r="O9" s="30"/>
    </row>
    <row r="10" spans="1:16" ht="161.25" customHeight="1" x14ac:dyDescent="0.15">
      <c r="B10" s="50">
        <v>4</v>
      </c>
      <c r="C10" s="51" t="s">
        <v>48</v>
      </c>
      <c r="D10" s="50" t="s">
        <v>49</v>
      </c>
      <c r="E10" s="50" t="s">
        <v>50</v>
      </c>
      <c r="F10" s="50" t="s">
        <v>51</v>
      </c>
      <c r="G10" s="52" t="s">
        <v>23</v>
      </c>
      <c r="H10" s="22">
        <v>2</v>
      </c>
      <c r="I10" s="22"/>
      <c r="J10" s="22"/>
      <c r="K10" s="30"/>
      <c r="L10" s="31"/>
      <c r="M10" s="32">
        <f t="shared" si="0"/>
        <v>0</v>
      </c>
      <c r="N10" s="30">
        <f t="shared" si="1"/>
        <v>0</v>
      </c>
      <c r="O10" s="30"/>
    </row>
    <row r="11" spans="1:16" s="24" customFormat="1" ht="118.5" customHeight="1" x14ac:dyDescent="0.15">
      <c r="A11" s="3"/>
      <c r="B11" s="50">
        <v>5</v>
      </c>
      <c r="C11" s="51" t="s">
        <v>48</v>
      </c>
      <c r="D11" s="50" t="s">
        <v>49</v>
      </c>
      <c r="E11" s="50" t="s">
        <v>50</v>
      </c>
      <c r="F11" s="50" t="s">
        <v>52</v>
      </c>
      <c r="G11" s="52" t="s">
        <v>84</v>
      </c>
      <c r="H11" s="25">
        <v>2</v>
      </c>
      <c r="I11" s="25"/>
      <c r="J11" s="25"/>
      <c r="K11" s="26"/>
      <c r="L11" s="28"/>
      <c r="M11" s="27">
        <f t="shared" si="0"/>
        <v>0</v>
      </c>
      <c r="N11" s="26">
        <f t="shared" si="1"/>
        <v>0</v>
      </c>
      <c r="O11" s="26"/>
      <c r="P11" s="3"/>
    </row>
    <row r="12" spans="1:16" ht="156" customHeight="1" x14ac:dyDescent="0.15">
      <c r="B12" s="50">
        <v>6</v>
      </c>
      <c r="C12" s="51" t="s">
        <v>48</v>
      </c>
      <c r="D12" s="50" t="s">
        <v>53</v>
      </c>
      <c r="E12" s="50" t="s">
        <v>54</v>
      </c>
      <c r="F12" s="50" t="s">
        <v>55</v>
      </c>
      <c r="G12" s="52" t="s">
        <v>24</v>
      </c>
      <c r="H12" s="22">
        <v>23</v>
      </c>
      <c r="I12" s="22"/>
      <c r="J12" s="22"/>
      <c r="K12" s="30"/>
      <c r="L12" s="31"/>
      <c r="M12" s="32">
        <f t="shared" si="0"/>
        <v>0</v>
      </c>
      <c r="N12" s="30">
        <f t="shared" si="1"/>
        <v>0</v>
      </c>
      <c r="O12" s="30"/>
    </row>
    <row r="13" spans="1:16" ht="135.75" customHeight="1" x14ac:dyDescent="0.15">
      <c r="B13" s="50">
        <v>7</v>
      </c>
      <c r="C13" s="51" t="s">
        <v>48</v>
      </c>
      <c r="D13" s="50" t="s">
        <v>56</v>
      </c>
      <c r="E13" s="50" t="s">
        <v>54</v>
      </c>
      <c r="F13" s="50" t="s">
        <v>57</v>
      </c>
      <c r="G13" s="52" t="s">
        <v>25</v>
      </c>
      <c r="H13" s="22">
        <v>1</v>
      </c>
      <c r="I13" s="23"/>
      <c r="J13" s="22"/>
      <c r="K13" s="30"/>
      <c r="L13" s="31"/>
      <c r="M13" s="32">
        <f t="shared" si="0"/>
        <v>0</v>
      </c>
      <c r="N13" s="30">
        <f t="shared" si="1"/>
        <v>0</v>
      </c>
      <c r="O13" s="30"/>
    </row>
    <row r="14" spans="1:16" s="24" customFormat="1" ht="192.6" customHeight="1" x14ac:dyDescent="0.15">
      <c r="A14" s="3"/>
      <c r="B14" s="50">
        <v>8</v>
      </c>
      <c r="C14" s="51" t="s">
        <v>48</v>
      </c>
      <c r="D14" s="50" t="s">
        <v>56</v>
      </c>
      <c r="E14" s="50" t="s">
        <v>54</v>
      </c>
      <c r="F14" s="50" t="s">
        <v>58</v>
      </c>
      <c r="G14" s="53" t="s">
        <v>85</v>
      </c>
      <c r="H14" s="25">
        <v>1</v>
      </c>
      <c r="I14" s="40"/>
      <c r="J14" s="25"/>
      <c r="K14" s="26"/>
      <c r="L14" s="28"/>
      <c r="M14" s="27">
        <f t="shared" si="0"/>
        <v>0</v>
      </c>
      <c r="N14" s="26">
        <f t="shared" si="1"/>
        <v>0</v>
      </c>
      <c r="O14" s="26"/>
      <c r="P14" s="3"/>
    </row>
    <row r="15" spans="1:16" ht="104.25" customHeight="1" x14ac:dyDescent="0.15">
      <c r="B15" s="50">
        <v>9</v>
      </c>
      <c r="C15" s="51" t="s">
        <v>48</v>
      </c>
      <c r="D15" s="50" t="s">
        <v>59</v>
      </c>
      <c r="E15" s="50" t="s">
        <v>60</v>
      </c>
      <c r="F15" s="50" t="s">
        <v>61</v>
      </c>
      <c r="G15" s="52" t="s">
        <v>26</v>
      </c>
      <c r="H15" s="22">
        <v>5</v>
      </c>
      <c r="I15" s="23"/>
      <c r="J15" s="22"/>
      <c r="K15" s="30"/>
      <c r="L15" s="31"/>
      <c r="M15" s="32">
        <f t="shared" si="0"/>
        <v>0</v>
      </c>
      <c r="N15" s="30">
        <f t="shared" si="1"/>
        <v>0</v>
      </c>
      <c r="O15" s="30"/>
    </row>
    <row r="16" spans="1:16" ht="34.35" customHeight="1" x14ac:dyDescent="0.15">
      <c r="B16" s="50">
        <v>10</v>
      </c>
      <c r="C16" s="51" t="s">
        <v>48</v>
      </c>
      <c r="D16" s="50" t="s">
        <v>59</v>
      </c>
      <c r="E16" s="50" t="s">
        <v>60</v>
      </c>
      <c r="F16" s="50" t="s">
        <v>62</v>
      </c>
      <c r="G16" s="52" t="s">
        <v>27</v>
      </c>
      <c r="H16" s="22">
        <v>1</v>
      </c>
      <c r="I16" s="33"/>
      <c r="J16" s="22"/>
      <c r="K16" s="30"/>
      <c r="L16" s="31"/>
      <c r="M16" s="32">
        <f t="shared" si="0"/>
        <v>0</v>
      </c>
      <c r="N16" s="30">
        <f t="shared" si="1"/>
        <v>0</v>
      </c>
      <c r="O16" s="30"/>
    </row>
    <row r="17" spans="1:16" ht="62.25" customHeight="1" x14ac:dyDescent="0.15">
      <c r="B17" s="50">
        <v>11</v>
      </c>
      <c r="C17" s="51" t="s">
        <v>48</v>
      </c>
      <c r="D17" s="50" t="s">
        <v>49</v>
      </c>
      <c r="E17" s="50" t="s">
        <v>50</v>
      </c>
      <c r="F17" s="50" t="s">
        <v>63</v>
      </c>
      <c r="G17" s="52" t="s">
        <v>28</v>
      </c>
      <c r="H17" s="22">
        <v>1</v>
      </c>
      <c r="I17" s="23"/>
      <c r="J17" s="22"/>
      <c r="K17" s="30"/>
      <c r="L17" s="31"/>
      <c r="M17" s="32">
        <f t="shared" si="0"/>
        <v>0</v>
      </c>
      <c r="N17" s="30">
        <f t="shared" si="1"/>
        <v>0</v>
      </c>
      <c r="O17" s="30"/>
    </row>
    <row r="18" spans="1:16" ht="95.25" customHeight="1" x14ac:dyDescent="0.15">
      <c r="B18" s="50">
        <v>12</v>
      </c>
      <c r="C18" s="51" t="s">
        <v>48</v>
      </c>
      <c r="D18" s="50" t="s">
        <v>64</v>
      </c>
      <c r="E18" s="50" t="s">
        <v>50</v>
      </c>
      <c r="F18" s="50" t="s">
        <v>65</v>
      </c>
      <c r="G18" s="52" t="s">
        <v>29</v>
      </c>
      <c r="H18" s="22">
        <v>20</v>
      </c>
      <c r="I18" s="23"/>
      <c r="J18" s="22"/>
      <c r="K18" s="30"/>
      <c r="L18" s="31"/>
      <c r="M18" s="32">
        <f t="shared" si="0"/>
        <v>0</v>
      </c>
      <c r="N18" s="30">
        <f t="shared" si="1"/>
        <v>0</v>
      </c>
      <c r="O18" s="30"/>
    </row>
    <row r="19" spans="1:16" ht="69.75" customHeight="1" x14ac:dyDescent="0.15">
      <c r="B19" s="50">
        <v>13</v>
      </c>
      <c r="C19" s="51" t="s">
        <v>48</v>
      </c>
      <c r="D19" s="50" t="s">
        <v>49</v>
      </c>
      <c r="E19" s="50" t="s">
        <v>50</v>
      </c>
      <c r="F19" s="50" t="s">
        <v>66</v>
      </c>
      <c r="G19" s="52" t="s">
        <v>30</v>
      </c>
      <c r="H19" s="22">
        <v>6</v>
      </c>
      <c r="I19" s="23"/>
      <c r="J19" s="22"/>
      <c r="K19" s="30"/>
      <c r="L19" s="31"/>
      <c r="M19" s="32">
        <f t="shared" si="0"/>
        <v>0</v>
      </c>
      <c r="N19" s="30">
        <f t="shared" si="1"/>
        <v>0</v>
      </c>
      <c r="O19" s="30"/>
    </row>
    <row r="20" spans="1:16" ht="71.25" customHeight="1" x14ac:dyDescent="0.15">
      <c r="B20" s="50">
        <v>14</v>
      </c>
      <c r="C20" s="51" t="s">
        <v>48</v>
      </c>
      <c r="D20" s="50" t="s">
        <v>49</v>
      </c>
      <c r="E20" s="50" t="s">
        <v>50</v>
      </c>
      <c r="F20" s="50" t="s">
        <v>67</v>
      </c>
      <c r="G20" s="52" t="s">
        <v>31</v>
      </c>
      <c r="H20" s="22">
        <v>4</v>
      </c>
      <c r="I20" s="23"/>
      <c r="J20" s="22"/>
      <c r="K20" s="30"/>
      <c r="L20" s="31"/>
      <c r="M20" s="32">
        <f>+L20*19%</f>
        <v>0</v>
      </c>
      <c r="N20" s="30">
        <f t="shared" si="1"/>
        <v>0</v>
      </c>
      <c r="O20" s="30"/>
    </row>
    <row r="21" spans="1:16" ht="20.100000000000001" customHeight="1" x14ac:dyDescent="0.2">
      <c r="B21" s="54">
        <v>15</v>
      </c>
      <c r="C21" s="55" t="s">
        <v>48</v>
      </c>
      <c r="D21" s="55" t="s">
        <v>68</v>
      </c>
      <c r="E21" s="56" t="s">
        <v>69</v>
      </c>
      <c r="F21" s="56" t="s">
        <v>70</v>
      </c>
      <c r="G21" s="57" t="s">
        <v>32</v>
      </c>
      <c r="H21" s="48">
        <v>1</v>
      </c>
      <c r="I21" s="49"/>
      <c r="J21" s="49"/>
      <c r="K21" s="49"/>
      <c r="L21" s="49"/>
      <c r="M21" s="49">
        <f>+L21*19%</f>
        <v>0</v>
      </c>
      <c r="N21" s="49">
        <f>(L21+M21)*H21</f>
        <v>0</v>
      </c>
      <c r="O21" s="49"/>
    </row>
    <row r="22" spans="1:16" ht="48.6" customHeight="1" x14ac:dyDescent="0.2">
      <c r="B22" s="58"/>
      <c r="C22" s="59"/>
      <c r="D22" s="59"/>
      <c r="E22" s="56"/>
      <c r="F22" s="56"/>
      <c r="G22" s="60" t="s">
        <v>86</v>
      </c>
      <c r="H22" s="48"/>
      <c r="I22" s="49"/>
      <c r="J22" s="49"/>
      <c r="K22" s="49"/>
      <c r="L22" s="49"/>
      <c r="M22" s="49"/>
      <c r="N22" s="49"/>
      <c r="O22" s="49"/>
    </row>
    <row r="23" spans="1:16" ht="409.5" customHeight="1" x14ac:dyDescent="0.15">
      <c r="B23" s="58"/>
      <c r="C23" s="59"/>
      <c r="D23" s="59"/>
      <c r="E23" s="56"/>
      <c r="F23" s="56"/>
      <c r="G23" s="61" t="s">
        <v>87</v>
      </c>
      <c r="H23" s="48"/>
      <c r="I23" s="49"/>
      <c r="J23" s="49"/>
      <c r="K23" s="49"/>
      <c r="L23" s="49"/>
      <c r="M23" s="49"/>
      <c r="N23" s="49"/>
      <c r="O23" s="49"/>
    </row>
    <row r="24" spans="1:16" ht="409.5" customHeight="1" x14ac:dyDescent="0.15">
      <c r="B24" s="58"/>
      <c r="C24" s="59"/>
      <c r="D24" s="59"/>
      <c r="E24" s="56"/>
      <c r="F24" s="56"/>
      <c r="G24" s="61"/>
      <c r="H24" s="48"/>
      <c r="I24" s="49"/>
      <c r="J24" s="49"/>
      <c r="K24" s="49"/>
      <c r="L24" s="49"/>
      <c r="M24" s="49"/>
      <c r="N24" s="49"/>
      <c r="O24" s="49"/>
    </row>
    <row r="25" spans="1:16" s="24" customFormat="1" ht="409.5" customHeight="1" x14ac:dyDescent="0.15">
      <c r="A25" s="3"/>
      <c r="B25" s="62"/>
      <c r="C25" s="63"/>
      <c r="D25" s="63"/>
      <c r="E25" s="56"/>
      <c r="F25" s="56"/>
      <c r="G25" s="61"/>
      <c r="H25" s="48"/>
      <c r="I25" s="49"/>
      <c r="J25" s="49"/>
      <c r="K25" s="49"/>
      <c r="L25" s="49"/>
      <c r="M25" s="49"/>
      <c r="N25" s="49"/>
      <c r="O25" s="49"/>
      <c r="P25" s="3"/>
    </row>
    <row r="26" spans="1:16" s="24" customFormat="1" ht="130.35" customHeight="1" x14ac:dyDescent="0.15">
      <c r="A26" s="3"/>
      <c r="B26" s="64">
        <v>16</v>
      </c>
      <c r="C26" s="51" t="s">
        <v>71</v>
      </c>
      <c r="D26" s="50" t="s">
        <v>41</v>
      </c>
      <c r="E26" s="50" t="s">
        <v>72</v>
      </c>
      <c r="F26" s="50" t="s">
        <v>73</v>
      </c>
      <c r="G26" s="52" t="s">
        <v>80</v>
      </c>
      <c r="H26" s="34">
        <v>20</v>
      </c>
      <c r="I26" s="26"/>
      <c r="J26" s="34"/>
      <c r="K26" s="26"/>
      <c r="L26" s="28"/>
      <c r="M26" s="27">
        <f>+L26*19%</f>
        <v>0</v>
      </c>
      <c r="N26" s="26">
        <f t="shared" ref="N26" si="2">(L26+M26)*H26</f>
        <v>0</v>
      </c>
      <c r="O26" s="26"/>
      <c r="P26" s="3"/>
    </row>
    <row r="27" spans="1:16" s="65" customFormat="1" ht="111.6" customHeight="1" x14ac:dyDescent="0.15">
      <c r="B27" s="66">
        <v>17</v>
      </c>
      <c r="C27" s="76" t="s">
        <v>71</v>
      </c>
      <c r="D27" s="66" t="s">
        <v>41</v>
      </c>
      <c r="E27" s="66" t="s">
        <v>74</v>
      </c>
      <c r="F27" s="66" t="s">
        <v>75</v>
      </c>
      <c r="G27" s="77" t="s">
        <v>90</v>
      </c>
      <c r="H27" s="70">
        <v>9</v>
      </c>
      <c r="I27" s="70"/>
      <c r="J27" s="70"/>
      <c r="K27" s="70"/>
      <c r="L27" s="71"/>
      <c r="M27" s="72">
        <f t="shared" ref="M27:M28" si="3">+L27*19%</f>
        <v>0</v>
      </c>
      <c r="N27" s="70">
        <f t="shared" ref="N27:N28" si="4">(L27+M27)*H27</f>
        <v>0</v>
      </c>
      <c r="O27" s="70"/>
    </row>
    <row r="28" spans="1:16" ht="68.45" customHeight="1" x14ac:dyDescent="0.15">
      <c r="B28" s="22">
        <v>18</v>
      </c>
      <c r="C28" s="2" t="s">
        <v>76</v>
      </c>
      <c r="D28" s="29" t="s">
        <v>77</v>
      </c>
      <c r="E28" s="29" t="s">
        <v>78</v>
      </c>
      <c r="F28" s="29" t="s">
        <v>79</v>
      </c>
      <c r="G28" s="29" t="s">
        <v>33</v>
      </c>
      <c r="H28" s="35">
        <v>10</v>
      </c>
      <c r="I28" s="29"/>
      <c r="J28" s="35"/>
      <c r="K28" s="30"/>
      <c r="L28" s="31"/>
      <c r="M28" s="32">
        <f t="shared" si="3"/>
        <v>0</v>
      </c>
      <c r="N28" s="30">
        <f t="shared" si="4"/>
        <v>0</v>
      </c>
      <c r="O28" s="30"/>
    </row>
    <row r="29" spans="1:16" x14ac:dyDescent="0.15">
      <c r="B29" s="42" t="s">
        <v>21</v>
      </c>
      <c r="C29" s="43"/>
      <c r="D29" s="43"/>
      <c r="E29" s="43"/>
      <c r="F29" s="43"/>
      <c r="G29" s="43"/>
      <c r="H29" s="43"/>
      <c r="I29" s="43"/>
      <c r="J29" s="43"/>
      <c r="K29" s="43"/>
      <c r="L29" s="43"/>
      <c r="M29" s="44"/>
      <c r="N29" s="36">
        <f>SUM(N7:N28)</f>
        <v>0</v>
      </c>
      <c r="O29" s="8"/>
    </row>
    <row r="30" spans="1:16" ht="17.100000000000001" customHeight="1" x14ac:dyDescent="0.15">
      <c r="B30" s="8"/>
      <c r="C30" s="8"/>
      <c r="D30" s="37"/>
      <c r="E30" s="37"/>
      <c r="F30" s="8"/>
      <c r="G30" s="9"/>
      <c r="H30" s="8"/>
      <c r="I30" s="8"/>
      <c r="J30" s="8"/>
      <c r="K30" s="8"/>
      <c r="L30" s="10"/>
      <c r="M30" s="38"/>
      <c r="N30" s="38"/>
      <c r="O30" s="8"/>
    </row>
    <row r="31" spans="1:16" ht="17.100000000000001" customHeight="1" x14ac:dyDescent="0.15">
      <c r="B31" s="39" t="s">
        <v>81</v>
      </c>
      <c r="C31" s="39"/>
      <c r="D31" s="39"/>
      <c r="E31" s="39"/>
      <c r="F31" s="39"/>
      <c r="G31" s="37"/>
      <c r="H31" s="39"/>
      <c r="I31" s="39"/>
      <c r="J31" s="39"/>
      <c r="K31" s="39"/>
      <c r="L31" s="39"/>
      <c r="M31" s="39"/>
      <c r="N31" s="39"/>
      <c r="O31" s="39"/>
    </row>
    <row r="32" spans="1:16" ht="17.100000000000001" customHeight="1" x14ac:dyDescent="0.15">
      <c r="B32" s="39" t="s">
        <v>82</v>
      </c>
      <c r="C32" s="39"/>
      <c r="D32" s="39"/>
      <c r="E32" s="39"/>
      <c r="F32" s="39"/>
      <c r="G32" s="37"/>
      <c r="H32" s="39"/>
      <c r="I32" s="39"/>
      <c r="J32" s="39"/>
      <c r="K32" s="39"/>
      <c r="L32" s="39"/>
      <c r="M32" s="39"/>
      <c r="N32" s="39"/>
      <c r="O32" s="39"/>
    </row>
    <row r="33" spans="2:19" ht="17.100000000000001" customHeight="1" x14ac:dyDescent="0.15">
      <c r="B33" s="39" t="s">
        <v>83</v>
      </c>
      <c r="C33" s="39"/>
      <c r="D33" s="39"/>
      <c r="E33" s="39"/>
      <c r="F33" s="39"/>
      <c r="G33" s="37"/>
      <c r="H33" s="39"/>
      <c r="I33" s="39"/>
      <c r="J33" s="39"/>
      <c r="K33" s="39"/>
      <c r="L33" s="39"/>
      <c r="M33" s="39"/>
      <c r="N33" s="39"/>
      <c r="O33" s="39"/>
    </row>
    <row r="34" spans="2:19" ht="17.100000000000001" customHeight="1" x14ac:dyDescent="0.15">
      <c r="B34" s="4"/>
      <c r="C34" s="8"/>
      <c r="F34" s="8"/>
      <c r="G34" s="9"/>
      <c r="H34" s="8"/>
      <c r="I34" s="8"/>
      <c r="J34" s="8"/>
      <c r="K34" s="8"/>
      <c r="L34" s="10"/>
      <c r="M34" s="11"/>
      <c r="N34" s="11"/>
      <c r="O34" s="8"/>
    </row>
    <row r="35" spans="2:19" ht="17.100000000000001" customHeight="1" x14ac:dyDescent="0.15">
      <c r="B35" s="4"/>
      <c r="C35" s="8"/>
      <c r="F35" s="8"/>
      <c r="G35" s="9"/>
      <c r="H35" s="8"/>
      <c r="I35" s="8"/>
      <c r="J35" s="8"/>
      <c r="K35" s="8"/>
      <c r="L35" s="10"/>
      <c r="M35" s="11"/>
      <c r="N35" s="11"/>
      <c r="O35" s="8"/>
    </row>
    <row r="36" spans="2:19" ht="26.45" customHeight="1" x14ac:dyDescent="0.15">
      <c r="B36" s="4"/>
      <c r="C36" s="4"/>
      <c r="F36" s="4"/>
      <c r="H36" s="4"/>
      <c r="I36" s="4"/>
      <c r="J36" s="4"/>
      <c r="K36" s="4"/>
      <c r="L36" s="13"/>
      <c r="M36" s="14"/>
      <c r="N36" s="14"/>
      <c r="O36" s="4"/>
      <c r="R36" s="15"/>
      <c r="S36" s="15"/>
    </row>
    <row r="37" spans="2:19" ht="17.100000000000001" customHeight="1" x14ac:dyDescent="0.15">
      <c r="N37" s="17"/>
      <c r="R37" s="15"/>
      <c r="S37" s="15"/>
    </row>
    <row r="38" spans="2:19" ht="17.100000000000001" customHeight="1" x14ac:dyDescent="0.15">
      <c r="N38" s="18"/>
      <c r="R38" s="15"/>
      <c r="S38" s="15"/>
    </row>
    <row r="39" spans="2:19" ht="17.100000000000001" customHeight="1" x14ac:dyDescent="0.15">
      <c r="N39" s="18"/>
      <c r="R39" s="15"/>
      <c r="S39" s="15"/>
    </row>
    <row r="40" spans="2:19" ht="17.100000000000001" customHeight="1" x14ac:dyDescent="0.15">
      <c r="N40" s="18"/>
      <c r="O40" s="19"/>
      <c r="R40" s="15"/>
      <c r="S40" s="15"/>
    </row>
    <row r="41" spans="2:19" ht="17.100000000000001" customHeight="1" x14ac:dyDescent="0.15">
      <c r="M41" s="19"/>
      <c r="N41" s="17"/>
    </row>
    <row r="42" spans="2:19" x14ac:dyDescent="0.15">
      <c r="L42" s="41"/>
      <c r="N42" s="17"/>
    </row>
    <row r="43" spans="2:19" x14ac:dyDescent="0.15">
      <c r="L43" s="41"/>
      <c r="N43" s="17"/>
    </row>
    <row r="44" spans="2:19" x14ac:dyDescent="0.15">
      <c r="L44" s="20"/>
      <c r="N44" s="17"/>
    </row>
    <row r="45" spans="2:19" x14ac:dyDescent="0.15">
      <c r="L45" s="20"/>
      <c r="N45" s="17"/>
    </row>
    <row r="46" spans="2:19" x14ac:dyDescent="0.15">
      <c r="L46" s="41"/>
      <c r="N46" s="17"/>
    </row>
    <row r="47" spans="2:19" x14ac:dyDescent="0.15">
      <c r="L47" s="41"/>
      <c r="M47" s="19"/>
      <c r="N47" s="17"/>
    </row>
    <row r="48" spans="2:19" x14ac:dyDescent="0.15">
      <c r="N48" s="18"/>
      <c r="O48" s="19"/>
    </row>
    <row r="49" spans="14:15" x14ac:dyDescent="0.15">
      <c r="N49" s="17"/>
      <c r="O49" s="17"/>
    </row>
    <row r="50" spans="14:15" x14ac:dyDescent="0.15">
      <c r="N50" s="17"/>
      <c r="O50" s="17"/>
    </row>
    <row r="51" spans="14:15" x14ac:dyDescent="0.15">
      <c r="N51" s="21"/>
    </row>
    <row r="52" spans="14:15" x14ac:dyDescent="0.15">
      <c r="N52" s="21"/>
      <c r="O52" s="21"/>
    </row>
    <row r="53" spans="14:15" x14ac:dyDescent="0.15">
      <c r="N53" s="21"/>
    </row>
  </sheetData>
  <mergeCells count="22">
    <mergeCell ref="J21:J25"/>
    <mergeCell ref="O21:O25"/>
    <mergeCell ref="N21:N25"/>
    <mergeCell ref="M21:M25"/>
    <mergeCell ref="K21:K25"/>
    <mergeCell ref="L21:L25"/>
    <mergeCell ref="L42:L43"/>
    <mergeCell ref="L46:L47"/>
    <mergeCell ref="B29:M29"/>
    <mergeCell ref="F2:O2"/>
    <mergeCell ref="F3:O3"/>
    <mergeCell ref="F4:O4"/>
    <mergeCell ref="F5:O5"/>
    <mergeCell ref="B2:E4"/>
    <mergeCell ref="G23:G25"/>
    <mergeCell ref="F21:F25"/>
    <mergeCell ref="E21:E25"/>
    <mergeCell ref="D21:D25"/>
    <mergeCell ref="C21:C25"/>
    <mergeCell ref="B21:B25"/>
    <mergeCell ref="H21:H25"/>
    <mergeCell ref="I21:I25"/>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0</v>
      </c>
    </row>
    <row r="3" spans="1:1" x14ac:dyDescent="0.25">
      <c r="A3" s="1" t="s">
        <v>8</v>
      </c>
    </row>
    <row r="4" spans="1:1" x14ac:dyDescent="0.25">
      <c r="A4" s="1" t="s">
        <v>9</v>
      </c>
    </row>
    <row r="5" spans="1:1" x14ac:dyDescent="0.25">
      <c r="A5" s="1" t="s">
        <v>10</v>
      </c>
    </row>
    <row r="6" spans="1:1" x14ac:dyDescent="0.25">
      <c r="A6" s="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Liliana Andrea Rodríguez Sarmiento</cp:lastModifiedBy>
  <cp:revision/>
  <dcterms:created xsi:type="dcterms:W3CDTF">2019-02-01T15:48:18Z</dcterms:created>
  <dcterms:modified xsi:type="dcterms:W3CDTF">2024-10-11T15:15:45Z</dcterms:modified>
  <cp:category/>
  <cp:contentStatus/>
</cp:coreProperties>
</file>