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viceadmin11\Documents\BAKCUP Edward\VIGENCIA 2025\1. SEGUROS 2025\EVALUACION FINAL 006\EFT\"/>
    </mc:Choice>
  </mc:AlternateContent>
  <xr:revisionPtr revIDLastSave="0" documentId="13_ncr:1_{2884643E-1203-4860-B743-A3B3783EBE5F}" xr6:coauthVersionLast="47" xr6:coauthVersionMax="47" xr10:uidLastSave="{00000000-0000-0000-0000-000000000000}"/>
  <bookViews>
    <workbookView xWindow="-120" yWindow="-120" windowWidth="29040" windowHeight="15720" xr2:uid="{6CCDD081-6F65-4B7E-B311-208C65957FCA}"/>
  </bookViews>
  <sheets>
    <sheet name="ECONOMICA" sheetId="1" r:id="rId1"/>
    <sheet name="CONSOLIDADO" sheetId="2" r:id="rId2"/>
  </sheets>
  <externalReferences>
    <externalReference r:id="rId3"/>
    <externalReference r:id="rId4"/>
  </externalReferences>
  <definedNames>
    <definedName name="_1">#REF!</definedName>
    <definedName name="_2">#REF!</definedName>
    <definedName name="_3">#REF!</definedName>
    <definedName name="_Toc140149825_1">[1]JURIDICA!#REF!</definedName>
    <definedName name="_Toc140149825_59">#REF!</definedName>
    <definedName name="_Toc142149825_60">#REF!</definedName>
    <definedName name="A_impresión_IM">#REF!</definedName>
    <definedName name="AMOR">[1]JURIDICA!#REF!</definedName>
    <definedName name="FFFFFFF">#REF!</definedName>
    <definedName name="GG">[1]JURIDICA!#REF!</definedName>
    <definedName name="GGGGGG">#REF!</definedName>
    <definedName name="opcion2">'[2]CUADRO RESUMEN'!$L$21</definedName>
    <definedName name="opcion3">'[2]CUADRO RESUMEN'!$L$22</definedName>
    <definedName name="opcion4">'[2]CUADRO RESUMEN'!$L$23</definedName>
    <definedName name="opcion5">'[2]CUADRO RESUMEN'!$L$24</definedName>
    <definedName name="opcion6">'[2]CUADRO RESUMEN'!$L$25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C7" i="2"/>
  <c r="C10" i="2" s="1"/>
  <c r="C4" i="2"/>
  <c r="G6" i="1"/>
  <c r="K6" i="1" s="1"/>
  <c r="G5" i="1"/>
  <c r="D4" i="2" l="1"/>
  <c r="D10" i="2" s="1"/>
</calcChain>
</file>

<file path=xl/sharedStrings.xml><?xml version="1.0" encoding="utf-8"?>
<sst xmlns="http://schemas.openxmlformats.org/spreadsheetml/2006/main" count="42" uniqueCount="33">
  <si>
    <t>EVALUACION ECONOMICA</t>
  </si>
  <si>
    <t xml:space="preserve"> GRUPO 2 - ACCIDENTES PESONALES ESTUDIANTES</t>
  </si>
  <si>
    <t>PROPONENTE</t>
  </si>
  <si>
    <t>RAMO</t>
  </si>
  <si>
    <t>VR ASEGURADO</t>
  </si>
  <si>
    <t>TASA ANUAL %o</t>
  </si>
  <si>
    <t>PRIMA SEMESTRAL POR ESTUDIANTE</t>
  </si>
  <si>
    <t>IVA</t>
  </si>
  <si>
    <t>PRIMA ANUAL PARA 
28.519 ESTUDIANTES</t>
  </si>
  <si>
    <t xml:space="preserve"> VIGENCIA DESDE LAS 24:00 HORAS </t>
  </si>
  <si>
    <t xml:space="preserve"> VIGENCIA HASTA LAS 24:00 HORAS </t>
  </si>
  <si>
    <t>FACTOR ECONOMICO Menor prima</t>
  </si>
  <si>
    <t>ACCIDENTES PERSONALES 
ESTUDIANTILES</t>
  </si>
  <si>
    <t xml:space="preserve">DE ACUERDO CON ANEXO CONDICIONES BÁSICAS </t>
  </si>
  <si>
    <t>N/A</t>
  </si>
  <si>
    <t xml:space="preserve">DE ACUERDO CON ANEXO
CONDICIONES BÁSICAS </t>
  </si>
  <si>
    <t>COMPAÑÍA DE SEGUROS DE VIDA AURORA S.A.</t>
  </si>
  <si>
    <t>FACTORES</t>
  </si>
  <si>
    <t>PUNTAJE</t>
  </si>
  <si>
    <t>FACTOR ECONÓMICO</t>
  </si>
  <si>
    <t>A – Valor de la oferta – Mejor oferta económica</t>
  </si>
  <si>
    <t>B – Menores Deducibles</t>
  </si>
  <si>
    <t>FACTOR DE CALIDAD</t>
  </si>
  <si>
    <t>C - Cláusulas y/o Condiciones Complementarias Calificables.</t>
  </si>
  <si>
    <t>D- Apoyo a la Industria Nacional Ley 816 de 2003 100</t>
  </si>
  <si>
    <t>TOTAL</t>
  </si>
  <si>
    <t>UT ESTADO - MUNDIAL</t>
  </si>
  <si>
    <t>CONSOLIDADO CALIFICACION FINAL - GRUPO II</t>
  </si>
  <si>
    <t>UNIVERSIDAD DISTRITAL FRANCISCO JOSÉ DE CALDAS</t>
  </si>
  <si>
    <t>PUNTAJE  MÁXIMO</t>
  </si>
  <si>
    <t>Se rechaza la oferta del proponente por no atender el llamado a subsanar de la entidad.</t>
  </si>
  <si>
    <t>UT SEGUROS DE VIDA DEL ESTADO S.A - MUNDIAL DE SEGUROS UDFC 2025</t>
  </si>
  <si>
    <t>NO SE ASIGNA POR NO ESTAR HABILITADA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</si>
</sst>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 Narrow"/>
      <family val="2"/>
    </font>
    <font>
      <sz val="11"/>
      <color theme="1"/>
      <name val="Arial"/>
      <family val="2"/>
    </font>
    <font>
      <b/>
      <sz val="12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4" borderId="10" xfId="5" applyFont="1" applyFill="1" applyBorder="1" applyAlignment="1">
      <alignment horizontal="center" vertical="center" wrapText="1"/>
    </xf>
    <xf numFmtId="0" fontId="7" fillId="0" borderId="9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1" xfId="5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3" fontId="3" fillId="0" borderId="0" xfId="1" applyFont="1"/>
    <xf numFmtId="0" fontId="7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justify" vertical="top" wrapText="1"/>
    </xf>
  </cellXfs>
  <cellStyles count="10">
    <cellStyle name="Estilo 1" xfId="2" xr:uid="{8A3020B5-5FE0-44CD-95D9-CD91EFBBDFF2}"/>
    <cellStyle name="Millares" xfId="1" builtinId="3"/>
    <cellStyle name="Millares [0] 2" xfId="9" xr:uid="{B6CFC1E2-9845-4190-B2C0-0F4817025B65}"/>
    <cellStyle name="Moneda 2" xfId="6" xr:uid="{66EB9C44-9AEC-4FE8-B1FD-7BD71C00576D}"/>
    <cellStyle name="Normal" xfId="0" builtinId="0"/>
    <cellStyle name="Normal 2" xfId="3" xr:uid="{CA7DB2DE-AAAF-4E7C-A292-CC566BF9B67A}"/>
    <cellStyle name="Normal 2 10" xfId="7" xr:uid="{677578FC-2BE7-4EAC-A12C-BCCFDF95547C}"/>
    <cellStyle name="Normal 3" xfId="4" xr:uid="{75FB7721-7D2E-40A6-9D93-C877BF67D7B4}"/>
    <cellStyle name="Normal 3 2" xfId="8" xr:uid="{E2CFC7B2-722C-4920-B8FD-66970B266487}"/>
    <cellStyle name="Normal_Slips Publicados_Condiciones Complementarias TRDM" xfId="5" xr:uid="{2E88A143-9D82-4187-9A41-982109410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CONCURSOS%20DE%20MERITOS\Licitaciones\LOTERIA%20DE%20BOGOTA\CONTRATACION%20DIRECTA%202007\CALIFICACION\CALIFICACION%20FINAL%20LOTE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DOCUMENTOS%20TECNICO%20-%20COMERCIAL\CONTRATACION%20ASEGURADORAS\ENTIDADES%20ESTATALES\METROVIVIENDA\PROCESO%20SEGUROS%202010\CUADRO%20RESUMEN%20-%202010%20METROVIVIENDA%20Q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RIDICA"/>
      <sheetName val="FINANCIERA"/>
      <sheetName val="1 PARTICIPANTES"/>
      <sheetName val="2 CRITERIOS"/>
      <sheetName val="3 TRDM AMP OB"/>
      <sheetName val="4 TRDM AMP AD"/>
      <sheetName val="5 TRDM CLA OB"/>
      <sheetName val="6 TRDM CLA AD"/>
      <sheetName val="7 TRDM VLR1"/>
      <sheetName val="8 AU AMP OB"/>
      <sheetName val="9 AU AMP AD"/>
      <sheetName val="10 AU CLA OB"/>
      <sheetName val="11 AU CLA AD"/>
      <sheetName val="12 AU VLR"/>
      <sheetName val="13 SO AMP OB"/>
      <sheetName val="14 SO VLR"/>
      <sheetName val="15 TV AMP OB"/>
      <sheetName val="16 TV CLA OB"/>
      <sheetName val="17 TV CLA AD"/>
      <sheetName val="18 TV VLR"/>
      <sheetName val="19 MN AMP OB"/>
      <sheetName val="20 MN CLA OB"/>
      <sheetName val="21 MN CLA AD"/>
      <sheetName val="22 MN VLR"/>
      <sheetName val="23 RCE AMP OB"/>
      <sheetName val="24 RCE AMP AD"/>
      <sheetName val="25 RCE CLA OB"/>
      <sheetName val="26 RCE CLA AD"/>
      <sheetName val="27 RCE VLR"/>
      <sheetName val="28 RCSP AMP OB"/>
      <sheetName val="29 RCSP AMP AD"/>
      <sheetName val="30 RCSP CLA OB"/>
      <sheetName val="31 RCSP CLA AD"/>
      <sheetName val="32 RCSP VLR"/>
      <sheetName val="33 VGD AMP OB"/>
      <sheetName val="34 VGD AMP AD"/>
      <sheetName val="35 VGD CLA OB"/>
      <sheetName val="37 VGD VLR"/>
      <sheetName val="38 IND AMP OB"/>
      <sheetName val="39 IND AMP AD"/>
      <sheetName val="40 IND CLA OB"/>
      <sheetName val="41 IND CLA AD"/>
      <sheetName val="41 IND VLR"/>
      <sheetName val="42  VGE  AMP OB"/>
      <sheetName val="43 VGE AMP AD"/>
      <sheetName val="44  VGE CLA OB"/>
      <sheetName val="46 VGE VLR"/>
      <sheetName val="47 SIN"/>
      <sheetName val="48 RESUMEN GENERAL"/>
      <sheetName val="49 MAYORES PUNTAJES"/>
      <sheetName val="1_PARTICIPANTES"/>
      <sheetName val="2_CRITERIOS"/>
      <sheetName val="3_TRDM_AMP_OB"/>
      <sheetName val="4_TRDM_AMP_AD"/>
      <sheetName val="5_TRDM_CLA_OB"/>
      <sheetName val="6_TRDM_CLA_AD"/>
      <sheetName val="7_TRDM_VLR1"/>
      <sheetName val="8_AU_AMP_OB"/>
      <sheetName val="9_AU_AMP_AD"/>
      <sheetName val="10_AU_CLA_OB"/>
      <sheetName val="11_AU_CLA_AD"/>
      <sheetName val="12_AU_VLR"/>
      <sheetName val="13_SO_AMP_OB"/>
      <sheetName val="14_SO_VLR"/>
      <sheetName val="15_TV_AMP_OB"/>
      <sheetName val="16_TV_CLA_OB"/>
      <sheetName val="17_TV_CLA_AD"/>
      <sheetName val="18_TV_VLR"/>
      <sheetName val="19_MN_AMP_OB"/>
      <sheetName val="20_MN_CLA_OB"/>
      <sheetName val="21_MN_CLA_AD"/>
      <sheetName val="22_MN_VLR"/>
      <sheetName val="23_RCE_AMP_OB"/>
      <sheetName val="24_RCE_AMP_AD"/>
      <sheetName val="25_RCE_CLA_OB"/>
      <sheetName val="26_RCE_CLA_AD"/>
      <sheetName val="27_RCE_VLR"/>
      <sheetName val="28_RCSP_AMP_OB"/>
      <sheetName val="29_RCSP_AMP_AD"/>
      <sheetName val="30_RCSP_CLA_OB"/>
      <sheetName val="31_RCSP_CLA_AD"/>
      <sheetName val="32_RCSP_VLR"/>
      <sheetName val="33_VGD_AMP_OB"/>
      <sheetName val="34_VGD_AMP_AD"/>
      <sheetName val="35_VGD_CLA_OB"/>
      <sheetName val="37_VGD_VLR"/>
      <sheetName val="38_IND_AMP_OB"/>
      <sheetName val="39_IND_AMP_AD"/>
      <sheetName val="40_IND_CLA_OB"/>
      <sheetName val="41_IND_CLA_AD"/>
      <sheetName val="41_IND_VLR"/>
      <sheetName val="42__VGE__AMP_OB"/>
      <sheetName val="43_VGE_AMP_AD"/>
      <sheetName val="44__VGE_CLA_OB"/>
      <sheetName val="46_VGE_VLR"/>
      <sheetName val="47_SIN"/>
      <sheetName val="48_RESUMEN_GENERAL"/>
      <sheetName val="49_MAYORES_PUNTAJES"/>
      <sheetName val="1_PARTICIPANTES1"/>
      <sheetName val="2_CRITERIOS1"/>
      <sheetName val="3_TRDM_AMP_OB1"/>
      <sheetName val="4_TRDM_AMP_AD1"/>
      <sheetName val="5_TRDM_CLA_OB1"/>
      <sheetName val="6_TRDM_CLA_AD1"/>
      <sheetName val="7_TRDM_VLR11"/>
      <sheetName val="8_AU_AMP_OB1"/>
      <sheetName val="9_AU_AMP_AD1"/>
      <sheetName val="10_AU_CLA_OB1"/>
      <sheetName val="11_AU_CLA_AD1"/>
      <sheetName val="12_AU_VLR1"/>
      <sheetName val="13_SO_AMP_OB1"/>
      <sheetName val="14_SO_VLR1"/>
      <sheetName val="15_TV_AMP_OB1"/>
      <sheetName val="16_TV_CLA_OB1"/>
      <sheetName val="17_TV_CLA_AD1"/>
      <sheetName val="18_TV_VLR1"/>
      <sheetName val="19_MN_AMP_OB1"/>
      <sheetName val="20_MN_CLA_OB1"/>
      <sheetName val="21_MN_CLA_AD1"/>
      <sheetName val="22_MN_VLR1"/>
      <sheetName val="23_RCE_AMP_OB1"/>
      <sheetName val="24_RCE_AMP_AD1"/>
      <sheetName val="25_RCE_CLA_OB1"/>
      <sheetName val="26_RCE_CLA_AD1"/>
      <sheetName val="27_RCE_VLR1"/>
      <sheetName val="28_RCSP_AMP_OB1"/>
      <sheetName val="29_RCSP_AMP_AD1"/>
      <sheetName val="30_RCSP_CLA_OB1"/>
      <sheetName val="31_RCSP_CLA_AD1"/>
      <sheetName val="32_RCSP_VLR1"/>
      <sheetName val="33_VGD_AMP_OB1"/>
      <sheetName val="34_VGD_AMP_AD1"/>
      <sheetName val="35_VGD_CLA_OB1"/>
      <sheetName val="37_VGD_VLR1"/>
      <sheetName val="38_IND_AMP_OB1"/>
      <sheetName val="39_IND_AMP_AD1"/>
      <sheetName val="40_IND_CLA_OB1"/>
      <sheetName val="41_IND_CLA_AD1"/>
      <sheetName val="41_IND_VLR1"/>
      <sheetName val="42__VGE__AMP_OB1"/>
      <sheetName val="43_VGE_AMP_AD1"/>
      <sheetName val="44__VGE_CLA_OB1"/>
      <sheetName val="46_VGE_VLR1"/>
      <sheetName val="47_SIN1"/>
      <sheetName val="48_RESUMEN_GENERAL1"/>
      <sheetName val="49_MAYORES_PUNTAJ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perado_Hoja1"/>
      <sheetName val="CUADRO PRESENTACION"/>
      <sheetName val="RIESGOS"/>
      <sheetName val="COBERTURAS"/>
      <sheetName val="CUADRO RESUMEN"/>
      <sheetName val="Info"/>
      <sheetName val="P Y G FINANCIERO"/>
      <sheetName val="Rea"/>
      <sheetName val="P&amp;G"/>
      <sheetName val="% Pérdida"/>
      <sheetName val="CUADRO_PRESENTACION"/>
      <sheetName val="CUADRO_RESUMEN"/>
      <sheetName val="P_Y_G_FINANCIERO"/>
      <sheetName val="%_Pérdida"/>
      <sheetName val="CUADRO_PRESENTACION1"/>
      <sheetName val="CUADRO_RESUMEN1"/>
      <sheetName val="P_Y_G_FINANCIERO1"/>
      <sheetName val="%_Pérdida1"/>
      <sheetName val="CONSOL"/>
      <sheetName val="LC"/>
      <sheetName val="PRESUPUESTO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">
          <cell r="L21" t="str">
            <v>-  TERREMOTO, TEMBLOR, ERUPCIÓN VOLCANICA:  SIN DEDUCIBLE</v>
          </cell>
        </row>
        <row r="22">
          <cell r="L22" t="str">
            <v>-  AMCCoPH AMIT, TERRORISMO  Y SABOTAJE: SIN DEDUCIBLE</v>
          </cell>
        </row>
        <row r="23">
          <cell r="L23" t="str">
            <v>-  HURTO CALIFICADO Y HURTO SIMPLE PARA CUALQUIER BIENES DIFERENTES A EQUIPOS ELECTRICOS Y ELECTRONICOS Y MAQUINARIA: SIN DEDUCIBLE</v>
          </cell>
        </row>
        <row r="24">
          <cell r="L24" t="str">
            <v>-  DEMAS EVENTOS PARA CUALQUIER BIENES DIFERENTES A EQUIPOS ELECTRICOS Y ELECTRONICOS Y MAQUINARIA: SIN DEDUCIBLE</v>
          </cell>
        </row>
        <row r="25">
          <cell r="L25" t="str">
            <v>-  HURTO CALIFICADO Y HURTO SIMPLE DE EQUIPOS ELECTRICOS Y ELECTRONICOS (EXCEPTO CELULARES, AVANTELES, BEEPERS, RADIOTELÉFONOS Y DEMÁS EQUIPOS PORTATILES DE COMUNICACIÓN, CUALQUIER TECNOLOGIA): SIN DEDUCIBLE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21">
          <cell r="L21" t="str">
            <v>-  TERREMOTO, TEMBLOR, ERUPCIÓN VOLCANICA:  SIN DEDUCIBLE</v>
          </cell>
        </row>
      </sheetData>
      <sheetData sheetId="12"/>
      <sheetData sheetId="13"/>
      <sheetData sheetId="14"/>
      <sheetData sheetId="15">
        <row r="21">
          <cell r="L21" t="str">
            <v>-  TERREMOTO, TEMBLOR, ERUPCIÓN VOLCANICA:  SIN DEDUCIBLE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E95D-D2F6-479E-9C0E-385BEC374C4D}">
  <dimension ref="A1:K16"/>
  <sheetViews>
    <sheetView showGridLines="0" tabSelected="1" topLeftCell="A3" zoomScale="86" zoomScaleNormal="86" workbookViewId="0">
      <selection activeCell="N13" sqref="N13"/>
    </sheetView>
  </sheetViews>
  <sheetFormatPr baseColWidth="10" defaultRowHeight="14.25" x14ac:dyDescent="0.2"/>
  <cols>
    <col min="1" max="1" width="20.140625" style="1" bestFit="1" customWidth="1"/>
    <col min="2" max="2" width="17.5703125" style="1" bestFit="1" customWidth="1"/>
    <col min="3" max="3" width="29" style="1" bestFit="1" customWidth="1"/>
    <col min="4" max="4" width="13.28515625" style="1" customWidth="1"/>
    <col min="5" max="5" width="21.140625" style="1" customWidth="1"/>
    <col min="6" max="6" width="4.85546875" style="1" bestFit="1" customWidth="1"/>
    <col min="7" max="7" width="20.7109375" style="1" bestFit="1" customWidth="1"/>
    <col min="8" max="9" width="13.28515625" style="1" bestFit="1" customWidth="1"/>
    <col min="10" max="10" width="13.28515625" style="1" customWidth="1"/>
    <col min="11" max="11" width="20" style="1" customWidth="1"/>
    <col min="12" max="16384" width="11.42578125" style="1"/>
  </cols>
  <sheetData>
    <row r="1" spans="1:11" ht="21.75" customHeight="1" x14ac:dyDescent="0.2">
      <c r="A1" s="34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18" x14ac:dyDescent="0.2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4" customHeight="1" x14ac:dyDescent="0.2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s="3" customFormat="1" ht="47.25" x14ac:dyDescent="0.25">
      <c r="A4" s="30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29</v>
      </c>
      <c r="K4" s="31" t="s">
        <v>11</v>
      </c>
    </row>
    <row r="5" spans="1:11" s="8" customFormat="1" ht="51.75" customHeight="1" x14ac:dyDescent="0.2">
      <c r="A5" s="22" t="s">
        <v>16</v>
      </c>
      <c r="B5" s="4" t="s">
        <v>12</v>
      </c>
      <c r="C5" s="5" t="s">
        <v>13</v>
      </c>
      <c r="D5" s="11" t="s">
        <v>14</v>
      </c>
      <c r="E5" s="6">
        <v>5545</v>
      </c>
      <c r="F5" s="11" t="s">
        <v>14</v>
      </c>
      <c r="G5" s="6">
        <f>+(E5*2)*28519</f>
        <v>316275710</v>
      </c>
      <c r="H5" s="7">
        <v>46049</v>
      </c>
      <c r="I5" s="7">
        <v>46414</v>
      </c>
      <c r="J5" s="40">
        <v>900</v>
      </c>
      <c r="K5" s="48" t="s">
        <v>32</v>
      </c>
    </row>
    <row r="6" spans="1:11" s="8" customFormat="1" ht="63" customHeight="1" thickBot="1" x14ac:dyDescent="0.25">
      <c r="A6" s="23" t="s">
        <v>31</v>
      </c>
      <c r="B6" s="24" t="s">
        <v>12</v>
      </c>
      <c r="C6" s="25" t="s">
        <v>15</v>
      </c>
      <c r="D6" s="33">
        <v>10.008100000000001</v>
      </c>
      <c r="E6" s="27">
        <v>5500</v>
      </c>
      <c r="F6" s="26" t="s">
        <v>14</v>
      </c>
      <c r="G6" s="27">
        <f>+(E6*2)*28519</f>
        <v>313709000</v>
      </c>
      <c r="H6" s="28">
        <v>46049</v>
      </c>
      <c r="I6" s="28">
        <v>46414</v>
      </c>
      <c r="J6" s="41"/>
      <c r="K6" s="29">
        <f>+J5*G6/G6</f>
        <v>900</v>
      </c>
    </row>
    <row r="7" spans="1:11" x14ac:dyDescent="0.2">
      <c r="A7" s="9"/>
    </row>
    <row r="9" spans="1:11" x14ac:dyDescent="0.2">
      <c r="G9" s="10"/>
    </row>
    <row r="12" spans="1:11" x14ac:dyDescent="0.2">
      <c r="C12" s="32"/>
    </row>
    <row r="13" spans="1:11" x14ac:dyDescent="0.2">
      <c r="C13" s="32"/>
    </row>
    <row r="14" spans="1:11" x14ac:dyDescent="0.2">
      <c r="C14" s="32"/>
    </row>
    <row r="15" spans="1:11" x14ac:dyDescent="0.2">
      <c r="C15" s="32"/>
    </row>
    <row r="16" spans="1:11" x14ac:dyDescent="0.2">
      <c r="C16" s="32"/>
    </row>
  </sheetData>
  <mergeCells count="4">
    <mergeCell ref="A1:K1"/>
    <mergeCell ref="A2:K2"/>
    <mergeCell ref="A3:K3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57E3-FC29-444D-A839-DACE355A016A}">
  <dimension ref="B1:E10"/>
  <sheetViews>
    <sheetView showGridLines="0" workbookViewId="0">
      <selection activeCell="C12" sqref="C12"/>
    </sheetView>
  </sheetViews>
  <sheetFormatPr baseColWidth="10" defaultRowHeight="15" x14ac:dyDescent="0.25"/>
  <cols>
    <col min="1" max="1" width="5" customWidth="1"/>
    <col min="2" max="2" width="56.28515625" customWidth="1"/>
    <col min="3" max="3" width="14.7109375" customWidth="1"/>
    <col min="4" max="5" width="38.42578125" customWidth="1"/>
  </cols>
  <sheetData>
    <row r="1" spans="2:5" ht="18" customHeight="1" x14ac:dyDescent="0.25">
      <c r="B1" s="34" t="s">
        <v>28</v>
      </c>
      <c r="C1" s="35"/>
      <c r="D1" s="35"/>
      <c r="E1" s="36"/>
    </row>
    <row r="2" spans="2:5" ht="18" x14ac:dyDescent="0.25">
      <c r="B2" s="42" t="s">
        <v>27</v>
      </c>
      <c r="C2" s="43"/>
      <c r="D2" s="43"/>
      <c r="E2" s="44"/>
    </row>
    <row r="3" spans="2:5" ht="31.5" x14ac:dyDescent="0.25">
      <c r="B3" s="13" t="s">
        <v>17</v>
      </c>
      <c r="C3" s="12" t="s">
        <v>18</v>
      </c>
      <c r="D3" s="18" t="s">
        <v>26</v>
      </c>
      <c r="E3" s="14" t="s">
        <v>16</v>
      </c>
    </row>
    <row r="4" spans="2:5" ht="15.75" x14ac:dyDescent="0.25">
      <c r="B4" s="13" t="s">
        <v>19</v>
      </c>
      <c r="C4" s="12">
        <f>+C5</f>
        <v>900</v>
      </c>
      <c r="D4" s="19">
        <f>+ECONOMICA!K6</f>
        <v>900</v>
      </c>
      <c r="E4" s="45" t="s">
        <v>30</v>
      </c>
    </row>
    <row r="5" spans="2:5" ht="15.75" x14ac:dyDescent="0.25">
      <c r="B5" s="15" t="s">
        <v>20</v>
      </c>
      <c r="C5" s="11">
        <v>900</v>
      </c>
      <c r="D5" s="20">
        <v>0</v>
      </c>
      <c r="E5" s="46"/>
    </row>
    <row r="6" spans="2:5" ht="15.75" x14ac:dyDescent="0.25">
      <c r="B6" s="15" t="s">
        <v>21</v>
      </c>
      <c r="C6" s="11" t="s">
        <v>14</v>
      </c>
      <c r="D6" s="20" t="s">
        <v>14</v>
      </c>
      <c r="E6" s="46"/>
    </row>
    <row r="7" spans="2:5" ht="15.75" x14ac:dyDescent="0.25">
      <c r="B7" s="13" t="s">
        <v>22</v>
      </c>
      <c r="C7" s="12">
        <f>+C9</f>
        <v>100</v>
      </c>
      <c r="D7" s="19">
        <f>+D9</f>
        <v>100</v>
      </c>
      <c r="E7" s="46"/>
    </row>
    <row r="8" spans="2:5" ht="15.75" x14ac:dyDescent="0.25">
      <c r="B8" s="15" t="s">
        <v>23</v>
      </c>
      <c r="C8" s="11" t="s">
        <v>14</v>
      </c>
      <c r="D8" s="20" t="s">
        <v>14</v>
      </c>
      <c r="E8" s="46"/>
    </row>
    <row r="9" spans="2:5" ht="15.75" x14ac:dyDescent="0.25">
      <c r="B9" s="15" t="s">
        <v>24</v>
      </c>
      <c r="C9" s="11">
        <v>100</v>
      </c>
      <c r="D9" s="20">
        <v>100</v>
      </c>
      <c r="E9" s="46"/>
    </row>
    <row r="10" spans="2:5" ht="16.5" thickBot="1" x14ac:dyDescent="0.3">
      <c r="B10" s="16" t="s">
        <v>25</v>
      </c>
      <c r="C10" s="17">
        <f>+C4+C7</f>
        <v>1000</v>
      </c>
      <c r="D10" s="21">
        <f>+D4+D7</f>
        <v>1000</v>
      </c>
      <c r="E10" s="47"/>
    </row>
  </sheetData>
  <mergeCells count="3">
    <mergeCell ref="B1:E1"/>
    <mergeCell ref="B2:E2"/>
    <mergeCell ref="E4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Bibiana Chavez Riaño</dc:creator>
  <cp:lastModifiedBy>Eduard Arnulfo Pinilla Rivera</cp:lastModifiedBy>
  <dcterms:created xsi:type="dcterms:W3CDTF">2025-07-02T02:23:29Z</dcterms:created>
  <dcterms:modified xsi:type="dcterms:W3CDTF">2025-07-18T15:26:54Z</dcterms:modified>
</cp:coreProperties>
</file>